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MERCURIO\Administracao$\Leis\"/>
    </mc:Choice>
  </mc:AlternateContent>
  <bookViews>
    <workbookView xWindow="0" yWindow="0" windowWidth="23040" windowHeight="8904"/>
  </bookViews>
  <sheets>
    <sheet name="DEMONSTRATIVO - IV" sheetId="1" r:id="rId1"/>
    <sheet name="DEMONSTRTATIVO - V" sheetId="2" r:id="rId2"/>
    <sheet name="DEMONSTRATIVO VI" sheetId="6" r:id="rId3"/>
  </sheets>
  <definedNames>
    <definedName name="_xlnm.Print_Area" localSheetId="0">'DEMONSTRATIVO - IV'!$A$1:$G$24</definedName>
    <definedName name="_xlnm.Print_Area" localSheetId="2">'DEMONSTRATIVO VI'!$A$1:$F$161</definedName>
    <definedName name="_xlnm.Print_Area" localSheetId="1">'DEMONSTRTATIVO - V'!$A$1:$D$31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1" i="2" l="1"/>
  <c r="D21" i="2"/>
  <c r="B25" i="2"/>
  <c r="C25" i="2"/>
  <c r="D25" i="2"/>
  <c r="D12" i="2" l="1"/>
  <c r="C12" i="2"/>
  <c r="B12" i="2"/>
  <c r="F23" i="1"/>
  <c r="D23" i="1"/>
  <c r="B23" i="1"/>
  <c r="G15" i="1"/>
  <c r="F15" i="1"/>
  <c r="E15" i="1"/>
  <c r="D15" i="1"/>
  <c r="C15" i="1"/>
  <c r="B15" i="1"/>
  <c r="E149" i="6" l="1"/>
  <c r="E148" i="6"/>
  <c r="E17" i="6" l="1"/>
  <c r="E14" i="6" s="1"/>
  <c r="E16" i="6"/>
  <c r="D17" i="6"/>
  <c r="D16" i="6"/>
  <c r="B17" i="6"/>
  <c r="B16" i="6"/>
  <c r="B131" i="6"/>
  <c r="B133" i="6" s="1"/>
  <c r="E131" i="6"/>
  <c r="D131" i="6"/>
  <c r="E139" i="6"/>
  <c r="D139" i="6"/>
  <c r="B139" i="6"/>
  <c r="E133" i="6"/>
  <c r="D133" i="6"/>
  <c r="C150" i="6"/>
  <c r="C149" i="6"/>
  <c r="C148" i="6"/>
  <c r="E44" i="6"/>
  <c r="D44" i="6"/>
  <c r="B44" i="6"/>
  <c r="E38" i="6"/>
  <c r="D38" i="6"/>
  <c r="B38" i="6"/>
  <c r="E41" i="6"/>
  <c r="D41" i="6"/>
  <c r="B41" i="6"/>
  <c r="E18" i="6"/>
  <c r="D18" i="6"/>
  <c r="B18" i="6"/>
  <c r="E22" i="6"/>
  <c r="D22" i="6"/>
  <c r="B22" i="6"/>
  <c r="E27" i="6"/>
  <c r="D27" i="6"/>
  <c r="B27" i="6"/>
  <c r="E31" i="6"/>
  <c r="D31" i="6"/>
  <c r="B31" i="6"/>
  <c r="D14" i="6"/>
  <c r="B14" i="6"/>
  <c r="B13" i="6" s="1"/>
  <c r="B35" i="6" s="1"/>
  <c r="D141" i="6" l="1"/>
  <c r="E13" i="6"/>
  <c r="E35" i="6" s="1"/>
  <c r="E46" i="6" s="1"/>
  <c r="D13" i="6"/>
  <c r="D35" i="6" s="1"/>
  <c r="B149" i="6" s="1"/>
  <c r="D149" i="6" s="1"/>
  <c r="E141" i="6"/>
  <c r="B141" i="6"/>
  <c r="B148" i="6"/>
  <c r="D148" i="6" s="1"/>
  <c r="B46" i="6"/>
  <c r="B150" i="6" l="1"/>
  <c r="D150" i="6" s="1"/>
  <c r="D46" i="6"/>
  <c r="C20" i="2"/>
  <c r="B21" i="2"/>
  <c r="B20" i="2" s="1"/>
  <c r="D20" i="2"/>
  <c r="D30" i="2"/>
  <c r="C30" i="2" l="1"/>
  <c r="B30" i="2"/>
</calcChain>
</file>

<file path=xl/sharedStrings.xml><?xml version="1.0" encoding="utf-8"?>
<sst xmlns="http://schemas.openxmlformats.org/spreadsheetml/2006/main" count="200" uniqueCount="143">
  <si>
    <t>Patrimônio/Capital</t>
  </si>
  <si>
    <t>Reservas</t>
  </si>
  <si>
    <t>Resultado Acumulado</t>
  </si>
  <si>
    <t>TOTAL</t>
  </si>
  <si>
    <t>%</t>
  </si>
  <si>
    <t>INSTITUTO DE PREVIDÊNCIA SOCIAL DOS SERVIDORES MUNICIPAIS DE AMERICANA - AMERIPREV</t>
  </si>
  <si>
    <t>Receita Patrimonial</t>
  </si>
  <si>
    <t>Outras Receitas Correntes</t>
  </si>
  <si>
    <t>Outras Receitas de Capital</t>
  </si>
  <si>
    <t>RECEITAS REALIZADAS</t>
  </si>
  <si>
    <t>LEI DE DIRETRIZES ORÇAMENTÁRIAS</t>
  </si>
  <si>
    <t>ANEXO DE METAS FISCAIS</t>
  </si>
  <si>
    <t>RECEITAS CORRENTES (I)</t>
  </si>
  <si>
    <t>Receita de Contribuições dos Segurados</t>
  </si>
  <si>
    <t>Receita de Contribuições Patronais</t>
  </si>
  <si>
    <t>Receitas Imobiliárias</t>
  </si>
  <si>
    <t>Receitas de Valores Mobiliários</t>
  </si>
  <si>
    <t>Outras Receitas Patrimoniais</t>
  </si>
  <si>
    <t>Receita de Serviços</t>
  </si>
  <si>
    <t>Demais Receitas Correntes</t>
  </si>
  <si>
    <t>RECEITAS DE CAPITAL (III)</t>
  </si>
  <si>
    <t>Alienação de Bens, Direitos e Ativos</t>
  </si>
  <si>
    <t>Amortização de Empréstimos</t>
  </si>
  <si>
    <t>Aposentadorias</t>
  </si>
  <si>
    <t>Pensões</t>
  </si>
  <si>
    <t>Outras Despesas Previdenciárias</t>
  </si>
  <si>
    <t>Demais Despesas Previdenciárias</t>
  </si>
  <si>
    <t>RECURSOS RPPS ARRECADADOS EM EXERCÍCIOS ANTERIORES</t>
  </si>
  <si>
    <t>VALOR</t>
  </si>
  <si>
    <t>RESERVA ORÇAMENTÁRIA DO RPPS</t>
  </si>
  <si>
    <t>Plano de Amortização - Contribuição Patronal Suplementar</t>
  </si>
  <si>
    <t>Plano de Amortização - Aporte Periódico de Valores Predefinidos</t>
  </si>
  <si>
    <t>Outros Aportes para o RPPS</t>
  </si>
  <si>
    <t>Recursos para Cobertura de Déficit Financeiro</t>
  </si>
  <si>
    <t>Caixa e Equivalentes de Caixa</t>
  </si>
  <si>
    <t>Investimentos e Aplicações</t>
  </si>
  <si>
    <t>RECEITAS CORRENTES (VII)</t>
  </si>
  <si>
    <t>RECEITAS DE CAPITAL (VIII)</t>
  </si>
  <si>
    <t>Recursos para Cobertura de Insuficiências Financeiras</t>
  </si>
  <si>
    <t>Recursos para Formação de Reserva</t>
  </si>
  <si>
    <t>RECEITAS DA ADMINISTRAÇÃO - RPPS</t>
  </si>
  <si>
    <t>DESPESAS DA ADMINISTRAÇÃO - RPPS</t>
  </si>
  <si>
    <t>PROJEÇÃO ATUARIAL DO REGIME PRÓPRIO DE PREVIDÊNCIA DOS SERVIDORES</t>
  </si>
  <si>
    <t>EXERCÍCIO</t>
  </si>
  <si>
    <t>(b)</t>
  </si>
  <si>
    <t>(c) = (a-b)</t>
  </si>
  <si>
    <t>FUNDO EM REPARTIÇÃO (PLANO FINANCEIRO)</t>
  </si>
  <si>
    <t>RECEITAS PREVIDENCIÁRIAS - RPPS (FUNDO EM REPARTIÇÃO)</t>
  </si>
  <si>
    <t xml:space="preserve">Ativo </t>
  </si>
  <si>
    <t xml:space="preserve">Inativo </t>
  </si>
  <si>
    <t xml:space="preserve">Pensionista </t>
  </si>
  <si>
    <t>Compensação Financeira entre os Regimes</t>
  </si>
  <si>
    <t>TOTAL DAS RECEITAS DO FUNDO EM REPARTIÇÃO  (IX) = (VII + VIII)</t>
  </si>
  <si>
    <t>DESPESAS PREVIDENCIÁRIAS - RPPS (FUNDO EM REPARTIÇÃO)</t>
  </si>
  <si>
    <t>Benefícios</t>
  </si>
  <si>
    <t xml:space="preserve">Aposentadorias </t>
  </si>
  <si>
    <t>Pensões por Morte</t>
  </si>
  <si>
    <t xml:space="preserve">TOTAL DAS DESPESAS DO FUNDO EM REPARTIÇÃO (X) </t>
  </si>
  <si>
    <t>APORTES DE RECURSOS PARA O FUNDO EM REPARTIÇÃO DO RPPS</t>
  </si>
  <si>
    <t>BENS E DIREITOS DO RPPS (FUNDO EM REPARTIÇÃO)</t>
  </si>
  <si>
    <t>Outro Bens e Direitos</t>
  </si>
  <si>
    <t>Receitas Correntes</t>
  </si>
  <si>
    <t>TOTAL DAS RECEITAS DA ADMINISTRAÇÃO RPPS - (XII)</t>
  </si>
  <si>
    <t>Despesas Correntes (XIII)</t>
  </si>
  <si>
    <t>Pessoal e Encargos Sociais</t>
  </si>
  <si>
    <t>Demais Despesas Correntes</t>
  </si>
  <si>
    <t>Despesas de Capital (XIV)</t>
  </si>
  <si>
    <t>TOTAL DAS DESPESAS DA ADMINISTRAÇÃO RPPS (XV) = (XIII + XIV)</t>
  </si>
  <si>
    <t xml:space="preserve">BENS E DIREITOS DO RPPS - ADMINISTRAÇÃO DO RPPS </t>
  </si>
  <si>
    <t>BENEFÍCIOS PREVIDENCIÁRIOS MANTIDOS PELO TESOURO</t>
  </si>
  <si>
    <t>RECEITAS PREVIDENCIÁRIAS (BENEFÍCIOS MANTIDOS PELO TESOURO)</t>
  </si>
  <si>
    <t xml:space="preserve">Contribuições dos Servidores </t>
  </si>
  <si>
    <t xml:space="preserve">Demais Receitas Previdenciárias </t>
  </si>
  <si>
    <t>TOTAL DAS RECEITAS  (BENEFÍCIOS MANTIDOS PELO TESOURO) (XVII)</t>
  </si>
  <si>
    <t>DESPESAS PREVIDENCIÁRIAS (BENEFÍCIOS MANTIDOS PELO TESOURO)</t>
  </si>
  <si>
    <t xml:space="preserve">TOTAL DAS DESPESAS (BENEFÍCIOS MANTIDOS PELO TESOURO) (XVIII) </t>
  </si>
  <si>
    <t>FUNDO EM CAPITALIZAÇÃO (PLANO PREVIDENCIÁRIO)</t>
  </si>
  <si>
    <t>Receitas
Previdenciárias</t>
  </si>
  <si>
    <t xml:space="preserve">Resultado
Previdenciário
</t>
  </si>
  <si>
    <t xml:space="preserve">Saldo Financeiro 
do Exercício
</t>
  </si>
  <si>
    <t xml:space="preserve"> (a)</t>
  </si>
  <si>
    <t>(d) = (d Exercício Anterior) + (c)</t>
  </si>
  <si>
    <t>AVALIAÇÃO DA SITUAÇÃO FINANCEIRA E ATUARIAL DO REGIME PRÓPRIO DE PREVIDÊNCIA DOS SERVIDORES E DAS PENSÕES E INATIVOS MILITARES</t>
  </si>
  <si>
    <t>AMF - Demonstrativo 6 (LRF, art. 4º, § 2º, inciso IV, alínea "a")</t>
  </si>
  <si>
    <t>RECEITAS E DESPESAS PREVIDENCIÁRIAS DO REGIME PRÓPRIO DE PREVIDÊNCIA DOS SERVIDORES - RPPS</t>
  </si>
  <si>
    <t>RECEITAS PREVIDENCIÁRIAS - RPPS (FUNDO EM CAPITALIZAÇÃO)</t>
  </si>
  <si>
    <t xml:space="preserve">Receita de Contribuições dos Segurados </t>
  </si>
  <si>
    <t xml:space="preserve">    Receita de Contribuições Patronais </t>
  </si>
  <si>
    <t>TOTAL DAS RECEITAS DO FUNDO EM CAPITALIZAÇÃO - (IV) = (I + III - II)</t>
  </si>
  <si>
    <t>DESPESAS PREVIDENCIÁRIAS - RPPS (FUNDO EM CAPITALIZAÇÃO)</t>
  </si>
  <si>
    <t>TOTAL DAS DESPESAS DO FUNDO EM CAPITALIZAÇÃO (V)</t>
  </si>
  <si>
    <t>APORTES DE RECURSOS PARA O FUNDO EM CAPITALIZAÇÃO DO RPPS</t>
  </si>
  <si>
    <t>BENS E DIREITOS DO RPPS (FUNDO EM CAPITALIZAÇÃO)</t>
  </si>
  <si>
    <t>Compensação Financeira entre os regimes</t>
  </si>
  <si>
    <t>DEMONSTRATIVO 6 – AVALIAÇÃO DA SITUAÇÃO FINANCEIRA E ATUARIAL DO RPPS E DAS PENSÕES E INATIVOS MILITARES</t>
  </si>
  <si>
    <r>
      <t>Aportes Periódicos para Amortização de Déficit Atuarial do RPPS (II)</t>
    </r>
    <r>
      <rPr>
        <vertAlign val="superscript"/>
        <sz val="8"/>
        <rFont val="Times New Roman"/>
        <family val="1"/>
      </rPr>
      <t>1</t>
    </r>
  </si>
  <si>
    <r>
      <t>RESULTADO PREVIDENCIÁRIO - FUNDO EM CAPITALIZAÇÃO (VI) = (IV – V)</t>
    </r>
    <r>
      <rPr>
        <b/>
        <vertAlign val="superscript"/>
        <sz val="8"/>
        <rFont val="Times New Roman"/>
        <family val="1"/>
      </rPr>
      <t>2</t>
    </r>
  </si>
  <si>
    <r>
      <t>RESULTADO PREVIDENCIÁRIO - FUNDO EM REPARTIÇÃO (XI) = (IX – X)</t>
    </r>
    <r>
      <rPr>
        <b/>
        <vertAlign val="superscript"/>
        <sz val="8"/>
        <rFont val="Times New Roman"/>
        <family val="1"/>
      </rPr>
      <t>2</t>
    </r>
  </si>
  <si>
    <r>
      <t>RESULTADO DA ADMINISTRAÇÃO RPPS (XVI) = (XII – XV)</t>
    </r>
    <r>
      <rPr>
        <b/>
        <vertAlign val="superscript"/>
        <sz val="8"/>
        <rFont val="Times New Roman"/>
        <family val="1"/>
      </rPr>
      <t>2</t>
    </r>
  </si>
  <si>
    <r>
      <t>RESULTADO DOS BENEFÍCIOS MANTIDOS PELO TESOURO (XIX) = (XVII - XVIII)</t>
    </r>
    <r>
      <rPr>
        <b/>
        <vertAlign val="superscript"/>
        <sz val="8"/>
        <rFont val="Times New Roman"/>
        <family val="1"/>
      </rPr>
      <t>2</t>
    </r>
  </si>
  <si>
    <t xml:space="preserve">Despesas
Previdenciárias
</t>
  </si>
  <si>
    <t>AMF/Tabela 4 - DEMONSTRATIVO 4 – EVOLUÇÃO DO PATRIMÔNIO LÍQUIDO</t>
  </si>
  <si>
    <t>ANEXO DE  METAS FISCAIS</t>
  </si>
  <si>
    <t>EVOLUÇÃO DO PATRIMÔNIO LÍQUIDO</t>
  </si>
  <si>
    <t>AMF - Demonstrativo 4 (LRF, art.4º, §2º, inciso III)</t>
  </si>
  <si>
    <t>PATRIMÔNIO LÍQUIDO</t>
  </si>
  <si>
    <t>REGIME PREVIDENCIÁRIO</t>
  </si>
  <si>
    <t>Patrimônio</t>
  </si>
  <si>
    <t>Lucros ou Prejuízos Acumulados</t>
  </si>
  <si>
    <t xml:space="preserve">AMF/Tabela 5 - DEMONSTRATIVO 5 – ORIGEM E APLICAÇÃO DOS RECURSOS OBTIDOS COM A ALIENAÇÃO DE ATIVOS </t>
  </si>
  <si>
    <t>ORIGEM E APLICAÇÃO DOS RECURSOS OBTIDOS COM A ALIENAÇÃO DE ATIVOS</t>
  </si>
  <si>
    <t>AMF - Demonstrativo 5 (LRF, art.4º, §2º, inciso III)</t>
  </si>
  <si>
    <t>2021
(a)</t>
  </si>
  <si>
    <t>2020
(b)</t>
  </si>
  <si>
    <t xml:space="preserve">2019
(c) </t>
  </si>
  <si>
    <t>RECEITAS DE CAPITAL - ALIENAÇÃO DE ATIVOS (I)</t>
  </si>
  <si>
    <t xml:space="preserve">    Alienação de Bens Móveis</t>
  </si>
  <si>
    <t xml:space="preserve">    Alienação de Bens Imóveis</t>
  </si>
  <si>
    <t xml:space="preserve">    Alienação de Bens Intangíveis</t>
  </si>
  <si>
    <t xml:space="preserve">    Rendimentos de Aplicações Financeiras</t>
  </si>
  <si>
    <t>DESPESAS EXECUTADAS</t>
  </si>
  <si>
    <t>2019
(f)</t>
  </si>
  <si>
    <t>APLICAÇÃO DOS RECURSOS DA ALIENAÇÃO DE ATIVOS (II)</t>
  </si>
  <si>
    <t xml:space="preserve">   DESPESAS DE CAPITAL</t>
  </si>
  <si>
    <t xml:space="preserve">         Investimentos</t>
  </si>
  <si>
    <t xml:space="preserve">         Inversões Financeiras</t>
  </si>
  <si>
    <t xml:space="preserve">        Amortização da Dívida</t>
  </si>
  <si>
    <t xml:space="preserve">    DESPESAS CORRENTES DOS REGIMES DE PREVIDÊNCIA</t>
  </si>
  <si>
    <t xml:space="preserve">        Regime Geral de Previdência Social</t>
  </si>
  <si>
    <t xml:space="preserve">        Regime Próprio de Previdência dos Servidores</t>
  </si>
  <si>
    <t>SALDO FINANCEIRO</t>
  </si>
  <si>
    <t>2021
(g) = ((Ia – IId) + IIIh)</t>
  </si>
  <si>
    <t>2020
 (h) = ((Ib – IIe) + IIIi)</t>
  </si>
  <si>
    <t>2019
 (i) = (Ic – IIf)</t>
  </si>
  <si>
    <t>VALOR (III)</t>
  </si>
  <si>
    <t>2021
(d)</t>
  </si>
  <si>
    <t>2020
(e)</t>
  </si>
  <si>
    <t>FONTE: Intituto de Previdência Social dos Servidores Municipais de Americana-AMERIPREV, 26/04/2022, às 08:00</t>
  </si>
  <si>
    <t>FONTE: FONTE: Intituto de Previdência Social dos Servidores Municipais de Americana-AMERIPREV, 26/04/2022, às 08:00</t>
  </si>
  <si>
    <t>FUNDO EM REPARTIÇÃO (PLANO FINANCEIRO)*</t>
  </si>
  <si>
    <t>ADMINISTRAÇÃO DO REGIME PRÓPRIO DE PREVIDÊNCIA DOS SERVIDORES - RPPS**</t>
  </si>
  <si>
    <t>FUNDO EM CAPITALIZAÇÃO (PLANO PREVIDENCIÁRIO)***</t>
  </si>
  <si>
    <t xml:space="preserve">NOTA: *O Instituto não possui Plano Financeiro;
           **Os valores da Administração são registrados junto ao Plano Previdenciário;
           ***Somente a partir de 2020 passou a ser acrescido o histórico dos resultados previdenciários.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</si>
</sst>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&quot;R$&quot;\ #,##0.00;[Red]\-&quot;R$&quot;\ #,##0.00"/>
    <numFmt numFmtId="164" formatCode="&quot;R$ &quot;#,##0.00_);[Red]\(&quot;R$ &quot;#,##0.00\)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Times New Roman"/>
      <family val="1"/>
    </font>
    <font>
      <b/>
      <sz val="8"/>
      <name val="Times New Roman"/>
      <family val="1"/>
    </font>
    <font>
      <vertAlign val="superscript"/>
      <sz val="8"/>
      <name val="Times New Roman"/>
      <family val="1"/>
    </font>
    <font>
      <b/>
      <vertAlign val="superscript"/>
      <sz val="8"/>
      <name val="Times New Roman"/>
      <family val="1"/>
    </font>
    <font>
      <b/>
      <sz val="8"/>
      <color theme="1"/>
      <name val="Times New Roman"/>
      <family val="1"/>
    </font>
    <font>
      <sz val="8"/>
      <color theme="1"/>
      <name val="Times New Roman"/>
      <family val="1"/>
    </font>
    <font>
      <b/>
      <u/>
      <sz val="8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D9D9"/>
        <bgColor indexed="64"/>
      </patternFill>
    </fill>
  </fills>
  <borders count="7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 style="medium">
        <color indexed="64"/>
      </right>
      <top style="thin">
        <color indexed="9"/>
      </top>
      <bottom style="thin">
        <color indexed="9"/>
      </bottom>
      <diagonal/>
    </border>
    <border>
      <left style="medium">
        <color indexed="64"/>
      </left>
      <right/>
      <top style="thin">
        <color indexed="9"/>
      </top>
      <bottom style="thin">
        <color indexed="64"/>
      </bottom>
      <diagonal/>
    </border>
    <border>
      <left/>
      <right style="thin">
        <color indexed="9"/>
      </right>
      <top style="thin">
        <color indexed="9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64"/>
      </bottom>
      <diagonal/>
    </border>
    <border>
      <left style="thin">
        <color indexed="9"/>
      </left>
      <right style="medium">
        <color indexed="64"/>
      </right>
      <top style="thin">
        <color indexed="9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9"/>
      </bottom>
      <diagonal/>
    </border>
    <border>
      <left/>
      <right/>
      <top style="medium">
        <color indexed="64"/>
      </top>
      <bottom style="thin">
        <color indexed="9"/>
      </bottom>
      <diagonal/>
    </border>
    <border>
      <left/>
      <right style="medium">
        <color indexed="64"/>
      </right>
      <top style="medium">
        <color indexed="64"/>
      </top>
      <bottom style="thin">
        <color indexed="9"/>
      </bottom>
      <diagonal/>
    </border>
    <border>
      <left style="medium">
        <color indexed="64"/>
      </left>
      <right/>
      <top style="thin">
        <color indexed="9"/>
      </top>
      <bottom/>
      <diagonal/>
    </border>
    <border>
      <left/>
      <right/>
      <top style="thin">
        <color indexed="9"/>
      </top>
      <bottom/>
      <diagonal/>
    </border>
    <border>
      <left/>
      <right style="medium">
        <color indexed="64"/>
      </right>
      <top style="thin">
        <color indexed="9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/>
      <right style="medium">
        <color indexed="64"/>
      </right>
      <top/>
      <bottom style="thin">
        <color indexed="9"/>
      </bottom>
      <diagonal/>
    </border>
    <border>
      <left/>
      <right/>
      <top style="thin">
        <color indexed="9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84">
    <xf numFmtId="0" fontId="0" fillId="0" borderId="0" xfId="0"/>
    <xf numFmtId="0" fontId="2" fillId="0" borderId="0" xfId="0" applyFont="1"/>
    <xf numFmtId="49" fontId="2" fillId="0" borderId="0" xfId="0" applyNumberFormat="1" applyFont="1"/>
    <xf numFmtId="0" fontId="2" fillId="0" borderId="0" xfId="0" applyFont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37" fontId="3" fillId="0" borderId="3" xfId="0" applyNumberFormat="1" applyFont="1" applyBorder="1"/>
    <xf numFmtId="0" fontId="2" fillId="0" borderId="11" xfId="0" applyFont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right" vertical="top" wrapText="1"/>
    </xf>
    <xf numFmtId="0" fontId="2" fillId="0" borderId="0" xfId="0" applyFont="1" applyAlignment="1">
      <alignment horizontal="center" vertical="top" wrapText="1"/>
    </xf>
    <xf numFmtId="0" fontId="3" fillId="2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top"/>
    </xf>
    <xf numFmtId="37" fontId="2" fillId="0" borderId="0" xfId="0" applyNumberFormat="1" applyFont="1" applyAlignment="1">
      <alignment vertical="center" wrapText="1"/>
    </xf>
    <xf numFmtId="0" fontId="3" fillId="2" borderId="2" xfId="0" applyFont="1" applyFill="1" applyBorder="1" applyAlignment="1">
      <alignment vertical="center"/>
    </xf>
    <xf numFmtId="0" fontId="2" fillId="2" borderId="3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49" fontId="3" fillId="0" borderId="0" xfId="1" applyNumberFormat="1" applyFont="1" applyAlignment="1">
      <alignment vertical="center"/>
    </xf>
    <xf numFmtId="49" fontId="3" fillId="0" borderId="0" xfId="1" applyNumberFormat="1" applyFont="1" applyAlignment="1">
      <alignment horizontal="justify"/>
    </xf>
    <xf numFmtId="3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37" fontId="3" fillId="0" borderId="0" xfId="0" applyNumberFormat="1" applyFont="1" applyAlignment="1">
      <alignment horizontal="center"/>
    </xf>
    <xf numFmtId="164" fontId="3" fillId="0" borderId="0" xfId="1" applyNumberFormat="1" applyFont="1" applyAlignment="1">
      <alignment vertical="center"/>
    </xf>
    <xf numFmtId="0" fontId="3" fillId="2" borderId="10" xfId="0" applyFont="1" applyFill="1" applyBorder="1" applyAlignment="1">
      <alignment horizontal="center" vertical="center" wrapText="1"/>
    </xf>
    <xf numFmtId="0" fontId="2" fillId="0" borderId="0" xfId="1" applyFont="1" applyAlignment="1">
      <alignment wrapText="1"/>
    </xf>
    <xf numFmtId="0" fontId="2" fillId="0" borderId="0" xfId="1" applyFont="1"/>
    <xf numFmtId="37" fontId="3" fillId="0" borderId="19" xfId="0" applyNumberFormat="1" applyFont="1" applyBorder="1" applyAlignment="1">
      <alignment horizontal="center"/>
    </xf>
    <xf numFmtId="37" fontId="3" fillId="2" borderId="1" xfId="0" applyNumberFormat="1" applyFont="1" applyFill="1" applyBorder="1" applyAlignment="1">
      <alignment horizontal="center" wrapText="1"/>
    </xf>
    <xf numFmtId="3" fontId="3" fillId="0" borderId="8" xfId="0" applyNumberFormat="1" applyFont="1" applyBorder="1" applyAlignment="1">
      <alignment horizontal="center" vertical="center" wrapText="1"/>
    </xf>
    <xf numFmtId="3" fontId="2" fillId="0" borderId="8" xfId="0" applyNumberFormat="1" applyFont="1" applyBorder="1" applyAlignment="1">
      <alignment horizontal="center" vertical="center"/>
    </xf>
    <xf numFmtId="3" fontId="3" fillId="2" borderId="2" xfId="0" applyNumberFormat="1" applyFont="1" applyFill="1" applyBorder="1" applyAlignment="1">
      <alignment horizontal="center" vertical="center" wrapText="1"/>
    </xf>
    <xf numFmtId="37" fontId="3" fillId="2" borderId="2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Border="1" applyAlignment="1">
      <alignment vertical="top" wrapText="1"/>
    </xf>
    <xf numFmtId="3" fontId="2" fillId="0" borderId="5" xfId="0" applyNumberFormat="1" applyFont="1" applyBorder="1" applyAlignment="1">
      <alignment horizontal="center" wrapText="1"/>
    </xf>
    <xf numFmtId="3" fontId="2" fillId="0" borderId="8" xfId="0" applyNumberFormat="1" applyFont="1" applyBorder="1" applyAlignment="1">
      <alignment horizontal="center" wrapText="1"/>
    </xf>
    <xf numFmtId="3" fontId="3" fillId="2" borderId="2" xfId="0" applyNumberFormat="1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left" indent="1"/>
    </xf>
    <xf numFmtId="0" fontId="2" fillId="0" borderId="14" xfId="0" applyFont="1" applyBorder="1" applyAlignment="1">
      <alignment horizontal="left" indent="2"/>
    </xf>
    <xf numFmtId="0" fontId="3" fillId="3" borderId="14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0" fontId="2" fillId="0" borderId="33" xfId="0" applyFont="1" applyBorder="1" applyAlignment="1">
      <alignment horizontal="left" vertical="top" wrapText="1"/>
    </xf>
    <xf numFmtId="0" fontId="3" fillId="2" borderId="37" xfId="0" applyFont="1" applyFill="1" applyBorder="1" applyAlignment="1">
      <alignment vertical="center" wrapText="1"/>
    </xf>
    <xf numFmtId="0" fontId="2" fillId="0" borderId="14" xfId="0" applyFont="1" applyBorder="1" applyAlignment="1">
      <alignment wrapText="1"/>
    </xf>
    <xf numFmtId="49" fontId="3" fillId="2" borderId="27" xfId="0" applyNumberFormat="1" applyFont="1" applyFill="1" applyBorder="1" applyAlignment="1">
      <alignment vertical="center"/>
    </xf>
    <xf numFmtId="49" fontId="3" fillId="0" borderId="14" xfId="1" applyNumberFormat="1" applyFont="1" applyBorder="1" applyAlignment="1">
      <alignment horizontal="justify"/>
    </xf>
    <xf numFmtId="37" fontId="2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37" fontId="3" fillId="0" borderId="0" xfId="0" applyNumberFormat="1" applyFont="1" applyBorder="1" applyAlignment="1">
      <alignment horizontal="center"/>
    </xf>
    <xf numFmtId="37" fontId="3" fillId="0" borderId="15" xfId="0" applyNumberFormat="1" applyFont="1" applyBorder="1" applyAlignment="1">
      <alignment horizontal="center"/>
    </xf>
    <xf numFmtId="0" fontId="2" fillId="0" borderId="14" xfId="0" applyFont="1" applyBorder="1" applyAlignment="1">
      <alignment vertical="center" wrapText="1"/>
    </xf>
    <xf numFmtId="0" fontId="2" fillId="0" borderId="14" xfId="0" applyFont="1" applyBorder="1" applyAlignment="1">
      <alignment horizontal="left" vertical="top" wrapText="1"/>
    </xf>
    <xf numFmtId="49" fontId="3" fillId="2" borderId="38" xfId="1" applyNumberFormat="1" applyFont="1" applyFill="1" applyBorder="1" applyAlignment="1">
      <alignment horizontal="justify"/>
    </xf>
    <xf numFmtId="0" fontId="2" fillId="0" borderId="0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right" vertical="top" wrapText="1"/>
    </xf>
    <xf numFmtId="0" fontId="2" fillId="0" borderId="15" xfId="0" applyFont="1" applyBorder="1"/>
    <xf numFmtId="49" fontId="2" fillId="0" borderId="14" xfId="1" applyNumberFormat="1" applyFont="1" applyBorder="1" applyAlignment="1">
      <alignment horizontal="left" vertical="center" indent="1"/>
    </xf>
    <xf numFmtId="49" fontId="3" fillId="2" borderId="37" xfId="1" applyNumberFormat="1" applyFont="1" applyFill="1" applyBorder="1" applyAlignment="1">
      <alignment horizontal="justify"/>
    </xf>
    <xf numFmtId="0" fontId="3" fillId="2" borderId="29" xfId="0" applyFont="1" applyFill="1" applyBorder="1" applyAlignment="1">
      <alignment vertical="center" wrapText="1"/>
    </xf>
    <xf numFmtId="0" fontId="2" fillId="0" borderId="29" xfId="0" applyFont="1" applyBorder="1" applyAlignment="1">
      <alignment wrapText="1"/>
    </xf>
    <xf numFmtId="0" fontId="2" fillId="0" borderId="40" xfId="0" applyFont="1" applyBorder="1" applyAlignment="1">
      <alignment wrapText="1"/>
    </xf>
    <xf numFmtId="0" fontId="3" fillId="2" borderId="37" xfId="0" applyFont="1" applyFill="1" applyBorder="1" applyAlignment="1">
      <alignment vertical="center"/>
    </xf>
    <xf numFmtId="0" fontId="2" fillId="0" borderId="14" xfId="0" applyFont="1" applyBorder="1"/>
    <xf numFmtId="0" fontId="2" fillId="0" borderId="14" xfId="0" applyFont="1" applyBorder="1" applyAlignment="1">
      <alignment horizontal="left" indent="3"/>
    </xf>
    <xf numFmtId="0" fontId="3" fillId="2" borderId="27" xfId="0" applyFont="1" applyFill="1" applyBorder="1" applyAlignment="1">
      <alignment vertical="center"/>
    </xf>
    <xf numFmtId="0" fontId="2" fillId="2" borderId="28" xfId="0" applyFont="1" applyFill="1" applyBorder="1" applyAlignment="1">
      <alignment vertical="center" wrapText="1"/>
    </xf>
    <xf numFmtId="0" fontId="2" fillId="0" borderId="0" xfId="0" applyFont="1" applyBorder="1"/>
    <xf numFmtId="37" fontId="3" fillId="2" borderId="37" xfId="0" applyNumberFormat="1" applyFont="1" applyFill="1" applyBorder="1" applyAlignment="1">
      <alignment vertical="center"/>
    </xf>
    <xf numFmtId="49" fontId="2" fillId="0" borderId="14" xfId="0" applyNumberFormat="1" applyFont="1" applyBorder="1" applyAlignment="1">
      <alignment horizontal="left" vertical="center" indent="1"/>
    </xf>
    <xf numFmtId="49" fontId="2" fillId="0" borderId="14" xfId="0" applyNumberFormat="1" applyFont="1" applyBorder="1" applyAlignment="1">
      <alignment horizontal="left" vertical="center" indent="2"/>
    </xf>
    <xf numFmtId="49" fontId="2" fillId="0" borderId="27" xfId="0" applyNumberFormat="1" applyFont="1" applyBorder="1" applyAlignment="1">
      <alignment vertical="center"/>
    </xf>
    <xf numFmtId="49" fontId="3" fillId="2" borderId="37" xfId="0" applyNumberFormat="1" applyFont="1" applyFill="1" applyBorder="1" applyAlignment="1">
      <alignment horizontal="justify" vertical="center"/>
    </xf>
    <xf numFmtId="37" fontId="2" fillId="0" borderId="0" xfId="0" applyNumberFormat="1" applyFont="1" applyBorder="1" applyAlignment="1">
      <alignment vertical="center"/>
    </xf>
    <xf numFmtId="37" fontId="2" fillId="0" borderId="0" xfId="0" applyNumberFormat="1" applyFont="1" applyBorder="1"/>
    <xf numFmtId="0" fontId="2" fillId="0" borderId="31" xfId="0" applyFont="1" applyBorder="1" applyAlignment="1">
      <alignment horizontal="left" vertical="top" wrapText="1"/>
    </xf>
    <xf numFmtId="0" fontId="3" fillId="0" borderId="14" xfId="0" applyFont="1" applyBorder="1"/>
    <xf numFmtId="0" fontId="3" fillId="0" borderId="14" xfId="0" applyFont="1" applyBorder="1" applyAlignment="1">
      <alignment horizontal="left" indent="1"/>
    </xf>
    <xf numFmtId="0" fontId="2" fillId="0" borderId="14" xfId="1" applyFont="1" applyBorder="1" applyAlignment="1">
      <alignment horizontal="left" wrapText="1" indent="2"/>
    </xf>
    <xf numFmtId="0" fontId="3" fillId="2" borderId="27" xfId="0" applyFont="1" applyFill="1" applyBorder="1"/>
    <xf numFmtId="49" fontId="3" fillId="0" borderId="14" xfId="0" applyNumberFormat="1" applyFont="1" applyBorder="1" applyAlignment="1">
      <alignment horizontal="left" vertical="center" indent="1"/>
    </xf>
    <xf numFmtId="49" fontId="3" fillId="0" borderId="14" xfId="0" applyNumberFormat="1" applyFont="1" applyBorder="1" applyAlignment="1">
      <alignment horizontal="justify" vertical="center"/>
    </xf>
    <xf numFmtId="37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31" xfId="0" applyFont="1" applyBorder="1" applyAlignment="1">
      <alignment vertical="top" wrapText="1"/>
    </xf>
    <xf numFmtId="0" fontId="2" fillId="0" borderId="0" xfId="0" applyFont="1" applyBorder="1" applyAlignment="1">
      <alignment vertical="center" wrapText="1"/>
    </xf>
    <xf numFmtId="0" fontId="2" fillId="0" borderId="15" xfId="0" applyFont="1" applyBorder="1" applyAlignment="1">
      <alignment vertical="center" wrapText="1"/>
    </xf>
    <xf numFmtId="0" fontId="2" fillId="0" borderId="46" xfId="0" applyFont="1" applyBorder="1" applyAlignment="1">
      <alignment horizontal="left" vertical="top" wrapText="1"/>
    </xf>
    <xf numFmtId="0" fontId="2" fillId="0" borderId="31" xfId="0" applyFont="1" applyBorder="1" applyAlignment="1">
      <alignment horizontal="justify" vertical="top" wrapText="1"/>
    </xf>
    <xf numFmtId="0" fontId="2" fillId="0" borderId="14" xfId="0" applyFont="1" applyBorder="1" applyAlignment="1">
      <alignment horizontal="center" vertical="top" wrapText="1"/>
    </xf>
    <xf numFmtId="3" fontId="2" fillId="0" borderId="35" xfId="0" applyNumberFormat="1" applyFont="1" applyBorder="1" applyAlignment="1">
      <alignment horizontal="center" wrapText="1"/>
    </xf>
    <xf numFmtId="0" fontId="2" fillId="0" borderId="0" xfId="0" applyFont="1" applyFill="1"/>
    <xf numFmtId="0" fontId="2" fillId="0" borderId="14" xfId="0" applyFont="1" applyBorder="1" applyAlignment="1">
      <alignment horizontal="center"/>
    </xf>
    <xf numFmtId="0" fontId="2" fillId="0" borderId="23" xfId="0" applyFont="1" applyBorder="1" applyAlignment="1">
      <alignment horizontal="center" vertical="top" wrapText="1"/>
    </xf>
    <xf numFmtId="3" fontId="2" fillId="0" borderId="20" xfId="0" applyNumberFormat="1" applyFont="1" applyBorder="1" applyAlignment="1">
      <alignment horizontal="center" vertical="top" wrapText="1"/>
    </xf>
    <xf numFmtId="3" fontId="2" fillId="0" borderId="19" xfId="0" applyNumberFormat="1" applyFont="1" applyBorder="1" applyAlignment="1">
      <alignment horizontal="center" wrapText="1"/>
    </xf>
    <xf numFmtId="3" fontId="2" fillId="0" borderId="0" xfId="0" applyNumberFormat="1" applyFont="1" applyBorder="1" applyAlignment="1">
      <alignment horizontal="center" wrapText="1"/>
    </xf>
    <xf numFmtId="3" fontId="2" fillId="0" borderId="19" xfId="0" applyNumberFormat="1" applyFont="1" applyBorder="1" applyAlignment="1">
      <alignment horizontal="center"/>
    </xf>
    <xf numFmtId="3" fontId="2" fillId="0" borderId="11" xfId="0" applyNumberFormat="1" applyFont="1" applyBorder="1" applyAlignment="1">
      <alignment horizontal="center" vertical="top" wrapText="1"/>
    </xf>
    <xf numFmtId="3" fontId="2" fillId="0" borderId="10" xfId="0" applyNumberFormat="1" applyFont="1" applyBorder="1" applyAlignment="1">
      <alignment horizontal="center" vertical="top" wrapText="1"/>
    </xf>
    <xf numFmtId="37" fontId="3" fillId="0" borderId="19" xfId="0" applyNumberFormat="1" applyFont="1" applyFill="1" applyBorder="1" applyAlignment="1">
      <alignment horizontal="center" wrapText="1"/>
    </xf>
    <xf numFmtId="37" fontId="2" fillId="0" borderId="19" xfId="0" applyNumberFormat="1" applyFont="1" applyFill="1" applyBorder="1" applyAlignment="1">
      <alignment horizontal="center" wrapText="1"/>
    </xf>
    <xf numFmtId="3" fontId="2" fillId="0" borderId="8" xfId="0" applyNumberFormat="1" applyFont="1" applyFill="1" applyBorder="1" applyAlignment="1">
      <alignment horizontal="center" vertical="center"/>
    </xf>
    <xf numFmtId="3" fontId="3" fillId="0" borderId="8" xfId="0" applyNumberFormat="1" applyFont="1" applyFill="1" applyBorder="1" applyAlignment="1">
      <alignment horizontal="center" vertical="center"/>
    </xf>
    <xf numFmtId="3" fontId="2" fillId="0" borderId="20" xfId="0" applyNumberFormat="1" applyFont="1" applyBorder="1" applyAlignment="1">
      <alignment horizontal="center" vertical="center"/>
    </xf>
    <xf numFmtId="3" fontId="3" fillId="2" borderId="3" xfId="0" applyNumberFormat="1" applyFont="1" applyFill="1" applyBorder="1" applyAlignment="1">
      <alignment horizontal="center" vertical="center"/>
    </xf>
    <xf numFmtId="3" fontId="2" fillId="0" borderId="0" xfId="0" applyNumberFormat="1" applyFont="1" applyBorder="1" applyAlignment="1">
      <alignment horizontal="center" vertical="center"/>
    </xf>
    <xf numFmtId="3" fontId="3" fillId="0" borderId="0" xfId="0" applyNumberFormat="1" applyFont="1" applyBorder="1" applyAlignment="1">
      <alignment horizontal="center"/>
    </xf>
    <xf numFmtId="3" fontId="3" fillId="0" borderId="15" xfId="0" applyNumberFormat="1" applyFont="1" applyBorder="1" applyAlignment="1">
      <alignment horizontal="center"/>
    </xf>
    <xf numFmtId="3" fontId="2" fillId="0" borderId="6" xfId="0" applyNumberFormat="1" applyFont="1" applyBorder="1" applyAlignment="1">
      <alignment horizontal="center" vertical="top" wrapText="1"/>
    </xf>
    <xf numFmtId="3" fontId="2" fillId="0" borderId="8" xfId="0" applyNumberFormat="1" applyFont="1" applyBorder="1" applyAlignment="1">
      <alignment horizontal="center" vertical="top" wrapText="1"/>
    </xf>
    <xf numFmtId="3" fontId="3" fillId="2" borderId="24" xfId="0" applyNumberFormat="1" applyFont="1" applyFill="1" applyBorder="1" applyAlignment="1">
      <alignment horizontal="center" vertical="center"/>
    </xf>
    <xf numFmtId="3" fontId="2" fillId="0" borderId="5" xfId="0" applyNumberFormat="1" applyFont="1" applyBorder="1" applyAlignment="1">
      <alignment horizontal="center" vertical="center"/>
    </xf>
    <xf numFmtId="0" fontId="3" fillId="2" borderId="2" xfId="0" applyNumberFormat="1" applyFont="1" applyFill="1" applyBorder="1" applyAlignment="1">
      <alignment horizontal="center" vertical="center"/>
    </xf>
    <xf numFmtId="49" fontId="3" fillId="0" borderId="21" xfId="1" applyNumberFormat="1" applyFont="1" applyBorder="1" applyAlignment="1">
      <alignment horizontal="justify"/>
    </xf>
    <xf numFmtId="37" fontId="2" fillId="0" borderId="13" xfId="0" applyNumberFormat="1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37" fontId="3" fillId="0" borderId="13" xfId="0" applyNumberFormat="1" applyFont="1" applyBorder="1" applyAlignment="1">
      <alignment horizontal="center"/>
    </xf>
    <xf numFmtId="0" fontId="2" fillId="0" borderId="52" xfId="0" applyFont="1" applyBorder="1" applyAlignment="1">
      <alignment wrapText="1"/>
    </xf>
    <xf numFmtId="164" fontId="2" fillId="0" borderId="53" xfId="0" applyNumberFormat="1" applyFont="1" applyBorder="1" applyAlignment="1">
      <alignment horizontal="right" wrapText="1"/>
    </xf>
    <xf numFmtId="0" fontId="2" fillId="0" borderId="46" xfId="0" applyFont="1" applyBorder="1" applyAlignment="1">
      <alignment wrapText="1"/>
    </xf>
    <xf numFmtId="4" fontId="2" fillId="0" borderId="9" xfId="0" applyNumberFormat="1" applyFont="1" applyBorder="1" applyAlignment="1">
      <alignment wrapText="1"/>
    </xf>
    <xf numFmtId="10" fontId="2" fillId="0" borderId="9" xfId="0" applyNumberFormat="1" applyFont="1" applyBorder="1" applyAlignment="1">
      <alignment wrapText="1"/>
    </xf>
    <xf numFmtId="10" fontId="2" fillId="0" borderId="15" xfId="0" applyNumberFormat="1" applyFont="1" applyBorder="1" applyAlignment="1">
      <alignment wrapText="1"/>
    </xf>
    <xf numFmtId="0" fontId="2" fillId="0" borderId="31" xfId="0" applyFont="1" applyBorder="1" applyAlignment="1">
      <alignment wrapText="1"/>
    </xf>
    <xf numFmtId="4" fontId="2" fillId="0" borderId="12" xfId="0" applyNumberFormat="1" applyFont="1" applyBorder="1" applyAlignment="1">
      <alignment wrapText="1"/>
    </xf>
    <xf numFmtId="10" fontId="2" fillId="0" borderId="12" xfId="0" applyNumberFormat="1" applyFont="1" applyBorder="1" applyAlignment="1">
      <alignment wrapText="1"/>
    </xf>
    <xf numFmtId="10" fontId="2" fillId="0" borderId="32" xfId="0" applyNumberFormat="1" applyFont="1" applyBorder="1" applyAlignment="1">
      <alignment wrapText="1"/>
    </xf>
    <xf numFmtId="0" fontId="2" fillId="2" borderId="31" xfId="0" applyFont="1" applyFill="1" applyBorder="1" applyAlignment="1">
      <alignment wrapText="1"/>
    </xf>
    <xf numFmtId="4" fontId="2" fillId="2" borderId="12" xfId="0" applyNumberFormat="1" applyFont="1" applyFill="1" applyBorder="1" applyAlignment="1">
      <alignment wrapText="1"/>
    </xf>
    <xf numFmtId="10" fontId="2" fillId="2" borderId="12" xfId="0" applyNumberFormat="1" applyFont="1" applyFill="1" applyBorder="1" applyAlignment="1">
      <alignment wrapText="1"/>
    </xf>
    <xf numFmtId="10" fontId="2" fillId="2" borderId="32" xfId="0" applyNumberFormat="1" applyFont="1" applyFill="1" applyBorder="1" applyAlignment="1">
      <alignment wrapText="1"/>
    </xf>
    <xf numFmtId="0" fontId="6" fillId="0" borderId="0" xfId="0" applyFont="1" applyBorder="1" applyAlignment="1">
      <alignment vertical="center"/>
    </xf>
    <xf numFmtId="164" fontId="2" fillId="0" borderId="53" xfId="0" applyNumberFormat="1" applyFont="1" applyBorder="1" applyAlignment="1">
      <alignment horizontal="right" vertical="top" wrapText="1"/>
    </xf>
    <xf numFmtId="0" fontId="2" fillId="0" borderId="46" xfId="0" applyFont="1" applyBorder="1" applyAlignment="1">
      <alignment vertical="top" wrapText="1"/>
    </xf>
    <xf numFmtId="0" fontId="2" fillId="0" borderId="23" xfId="0" applyFont="1" applyBorder="1" applyAlignment="1">
      <alignment vertical="top" wrapText="1"/>
    </xf>
    <xf numFmtId="0" fontId="2" fillId="0" borderId="11" xfId="0" applyFont="1" applyBorder="1" applyAlignment="1">
      <alignment vertical="top" wrapText="1"/>
    </xf>
    <xf numFmtId="0" fontId="2" fillId="0" borderId="32" xfId="0" applyFont="1" applyBorder="1" applyAlignment="1">
      <alignment vertical="top" wrapText="1"/>
    </xf>
    <xf numFmtId="0" fontId="8" fillId="2" borderId="37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wrapText="1"/>
    </xf>
    <xf numFmtId="0" fontId="3" fillId="2" borderId="64" xfId="0" applyFont="1" applyFill="1" applyBorder="1" applyAlignment="1">
      <alignment horizontal="center" wrapText="1"/>
    </xf>
    <xf numFmtId="0" fontId="2" fillId="0" borderId="23" xfId="0" applyFont="1" applyBorder="1" applyAlignment="1">
      <alignment horizontal="left" vertical="center" wrapText="1"/>
    </xf>
    <xf numFmtId="0" fontId="2" fillId="0" borderId="57" xfId="0" applyFont="1" applyBorder="1"/>
    <xf numFmtId="0" fontId="2" fillId="0" borderId="17" xfId="0" applyFont="1" applyBorder="1"/>
    <xf numFmtId="0" fontId="2" fillId="0" borderId="39" xfId="0" applyFont="1" applyBorder="1"/>
    <xf numFmtId="0" fontId="3" fillId="0" borderId="65" xfId="0" applyFont="1" applyBorder="1" applyAlignment="1">
      <alignment wrapText="1"/>
    </xf>
    <xf numFmtId="0" fontId="3" fillId="0" borderId="66" xfId="0" applyFont="1" applyBorder="1" applyAlignment="1">
      <alignment wrapText="1"/>
    </xf>
    <xf numFmtId="0" fontId="3" fillId="0" borderId="67" xfId="0" applyFont="1" applyBorder="1" applyAlignment="1">
      <alignment wrapText="1"/>
    </xf>
    <xf numFmtId="3" fontId="6" fillId="2" borderId="1" xfId="0" applyNumberFormat="1" applyFont="1" applyFill="1" applyBorder="1" applyAlignment="1">
      <alignment vertical="center"/>
    </xf>
    <xf numFmtId="3" fontId="7" fillId="0" borderId="70" xfId="0" applyNumberFormat="1" applyFont="1" applyBorder="1" applyAlignment="1">
      <alignment vertical="center"/>
    </xf>
    <xf numFmtId="3" fontId="7" fillId="0" borderId="20" xfId="0" applyNumberFormat="1" applyFont="1" applyBorder="1" applyAlignment="1">
      <alignment vertical="center"/>
    </xf>
    <xf numFmtId="10" fontId="7" fillId="0" borderId="0" xfId="0" applyNumberFormat="1" applyFont="1" applyBorder="1" applyAlignment="1">
      <alignment vertical="center"/>
    </xf>
    <xf numFmtId="0" fontId="3" fillId="2" borderId="23" xfId="0" applyFont="1" applyFill="1" applyBorder="1" applyAlignment="1">
      <alignment horizontal="center" vertical="center" wrapText="1"/>
    </xf>
    <xf numFmtId="0" fontId="2" fillId="0" borderId="23" xfId="0" applyFont="1" applyBorder="1" applyAlignment="1">
      <alignment wrapText="1"/>
    </xf>
    <xf numFmtId="0" fontId="2" fillId="2" borderId="23" xfId="0" applyFont="1" applyFill="1" applyBorder="1" applyAlignment="1">
      <alignment wrapText="1"/>
    </xf>
    <xf numFmtId="0" fontId="3" fillId="2" borderId="11" xfId="0" applyFont="1" applyFill="1" applyBorder="1" applyAlignment="1">
      <alignment horizontal="center" vertical="center" wrapText="1"/>
    </xf>
    <xf numFmtId="10" fontId="7" fillId="0" borderId="6" xfId="0" applyNumberFormat="1" applyFont="1" applyBorder="1" applyAlignment="1">
      <alignment vertical="center"/>
    </xf>
    <xf numFmtId="10" fontId="7" fillId="0" borderId="11" xfId="0" applyNumberFormat="1" applyFont="1" applyBorder="1" applyAlignment="1">
      <alignment vertical="center"/>
    </xf>
    <xf numFmtId="10" fontId="6" fillId="2" borderId="3" xfId="0" applyNumberFormat="1" applyFont="1" applyFill="1" applyBorder="1" applyAlignment="1">
      <alignment vertical="center"/>
    </xf>
    <xf numFmtId="10" fontId="7" fillId="0" borderId="30" xfId="0" applyNumberFormat="1" applyFont="1" applyBorder="1" applyAlignment="1">
      <alignment vertical="center"/>
    </xf>
    <xf numFmtId="10" fontId="7" fillId="0" borderId="32" xfId="0" applyNumberFormat="1" applyFont="1" applyBorder="1" applyAlignment="1">
      <alignment vertical="center"/>
    </xf>
    <xf numFmtId="10" fontId="6" fillId="2" borderId="28" xfId="0" applyNumberFormat="1" applyFont="1" applyFill="1" applyBorder="1" applyAlignment="1">
      <alignment vertical="center"/>
    </xf>
    <xf numFmtId="3" fontId="7" fillId="0" borderId="19" xfId="0" applyNumberFormat="1" applyFont="1" applyBorder="1" applyAlignment="1">
      <alignment vertical="center"/>
    </xf>
    <xf numFmtId="10" fontId="7" fillId="0" borderId="15" xfId="0" applyNumberFormat="1" applyFont="1" applyBorder="1" applyAlignment="1">
      <alignment vertical="center"/>
    </xf>
    <xf numFmtId="3" fontId="2" fillId="0" borderId="5" xfId="0" applyNumberFormat="1" applyFont="1" applyBorder="1" applyAlignment="1">
      <alignment horizontal="center" vertical="center"/>
    </xf>
    <xf numFmtId="3" fontId="2" fillId="0" borderId="8" xfId="0" applyNumberFormat="1" applyFont="1" applyBorder="1" applyAlignment="1">
      <alignment horizontal="center" vertical="center"/>
    </xf>
    <xf numFmtId="3" fontId="2" fillId="0" borderId="10" xfId="0" applyNumberFormat="1" applyFont="1" applyBorder="1" applyAlignment="1">
      <alignment horizontal="center" vertical="top" wrapText="1"/>
    </xf>
    <xf numFmtId="3" fontId="2" fillId="0" borderId="12" xfId="0" applyNumberFormat="1" applyFont="1" applyBorder="1" applyAlignment="1">
      <alignment horizontal="center" vertical="top" wrapText="1"/>
    </xf>
    <xf numFmtId="3" fontId="2" fillId="0" borderId="32" xfId="0" applyNumberFormat="1" applyFont="1" applyBorder="1" applyAlignment="1">
      <alignment horizontal="center" vertical="top" wrapText="1"/>
    </xf>
    <xf numFmtId="3" fontId="2" fillId="0" borderId="5" xfId="0" applyNumberFormat="1" applyFont="1" applyBorder="1" applyAlignment="1">
      <alignment horizontal="center" vertical="top" wrapText="1"/>
    </xf>
    <xf numFmtId="3" fontId="2" fillId="0" borderId="8" xfId="0" applyNumberFormat="1" applyFont="1" applyBorder="1" applyAlignment="1">
      <alignment horizontal="center" vertical="top" wrapText="1"/>
    </xf>
    <xf numFmtId="3" fontId="2" fillId="0" borderId="15" xfId="0" applyNumberFormat="1" applyFont="1" applyBorder="1" applyAlignment="1">
      <alignment horizontal="center" vertical="top" wrapText="1"/>
    </xf>
    <xf numFmtId="3" fontId="2" fillId="0" borderId="8" xfId="0" applyNumberFormat="1" applyFont="1" applyBorder="1" applyAlignment="1">
      <alignment horizontal="center" wrapText="1"/>
    </xf>
    <xf numFmtId="3" fontId="2" fillId="0" borderId="35" xfId="0" applyNumberFormat="1" applyFont="1" applyBorder="1" applyAlignment="1">
      <alignment horizontal="center" wrapText="1"/>
    </xf>
    <xf numFmtId="3" fontId="2" fillId="0" borderId="5" xfId="0" applyNumberFormat="1" applyFont="1" applyBorder="1" applyAlignment="1">
      <alignment horizontal="center" wrapText="1"/>
    </xf>
    <xf numFmtId="49" fontId="3" fillId="0" borderId="0" xfId="1" applyNumberFormat="1" applyFont="1" applyFill="1" applyAlignment="1">
      <alignment vertical="center"/>
    </xf>
    <xf numFmtId="0" fontId="2" fillId="0" borderId="0" xfId="0" applyFont="1" applyAlignment="1">
      <alignment wrapText="1"/>
    </xf>
    <xf numFmtId="3" fontId="2" fillId="0" borderId="18" xfId="0" applyNumberFormat="1" applyFont="1" applyBorder="1" applyAlignment="1">
      <alignment horizontal="center" vertical="top" wrapText="1"/>
    </xf>
    <xf numFmtId="3" fontId="2" fillId="0" borderId="55" xfId="0" applyNumberFormat="1" applyFont="1" applyBorder="1" applyAlignment="1">
      <alignment horizontal="center" vertical="top" wrapText="1"/>
    </xf>
    <xf numFmtId="3" fontId="2" fillId="0" borderId="19" xfId="0" applyNumberFormat="1" applyFont="1" applyBorder="1" applyAlignment="1">
      <alignment horizontal="center" vertical="top" wrapText="1"/>
    </xf>
    <xf numFmtId="3" fontId="2" fillId="0" borderId="69" xfId="0" applyNumberFormat="1" applyFont="1" applyBorder="1" applyAlignment="1">
      <alignment horizontal="center" vertical="top" wrapText="1"/>
    </xf>
    <xf numFmtId="3" fontId="2" fillId="0" borderId="9" xfId="0" applyNumberFormat="1" applyFont="1" applyBorder="1" applyAlignment="1">
      <alignment horizontal="center" vertical="top" wrapText="1"/>
    </xf>
    <xf numFmtId="3" fontId="2" fillId="0" borderId="56" xfId="0" applyNumberFormat="1" applyFont="1" applyBorder="1" applyAlignment="1">
      <alignment horizontal="center" vertical="top" wrapText="1"/>
    </xf>
    <xf numFmtId="3" fontId="2" fillId="0" borderId="10" xfId="0" applyNumberFormat="1" applyFont="1" applyFill="1" applyBorder="1" applyAlignment="1">
      <alignment horizontal="center" vertical="center"/>
    </xf>
    <xf numFmtId="3" fontId="2" fillId="0" borderId="34" xfId="0" applyNumberFormat="1" applyFont="1" applyBorder="1" applyAlignment="1">
      <alignment horizontal="center" vertical="top" wrapText="1"/>
    </xf>
    <xf numFmtId="0" fontId="3" fillId="0" borderId="58" xfId="0" applyFont="1" applyBorder="1" applyAlignment="1">
      <alignment horizontal="center"/>
    </xf>
    <xf numFmtId="0" fontId="3" fillId="0" borderId="59" xfId="0" applyFont="1" applyBorder="1" applyAlignment="1">
      <alignment horizontal="center"/>
    </xf>
    <xf numFmtId="0" fontId="3" fillId="0" borderId="60" xfId="0" applyFont="1" applyBorder="1" applyAlignment="1">
      <alignment horizontal="center"/>
    </xf>
    <xf numFmtId="0" fontId="3" fillId="2" borderId="18" xfId="0" applyFont="1" applyFill="1" applyBorder="1" applyAlignment="1">
      <alignment horizontal="center" vertical="center"/>
    </xf>
    <xf numFmtId="0" fontId="3" fillId="2" borderId="20" xfId="0" applyFont="1" applyFill="1" applyBorder="1"/>
    <xf numFmtId="0" fontId="3" fillId="2" borderId="55" xfId="0" applyFont="1" applyFill="1" applyBorder="1" applyAlignment="1">
      <alignment horizontal="center" vertical="center"/>
    </xf>
    <xf numFmtId="0" fontId="3" fillId="2" borderId="56" xfId="0" applyFont="1" applyFill="1" applyBorder="1"/>
    <xf numFmtId="0" fontId="2" fillId="0" borderId="61" xfId="0" applyFont="1" applyBorder="1" applyAlignment="1">
      <alignment horizontal="center"/>
    </xf>
    <xf numFmtId="0" fontId="2" fillId="0" borderId="62" xfId="0" applyFont="1" applyBorder="1" applyAlignment="1">
      <alignment horizontal="center"/>
    </xf>
    <xf numFmtId="0" fontId="2" fillId="0" borderId="63" xfId="0" applyFont="1" applyBorder="1" applyAlignment="1">
      <alignment horizontal="center"/>
    </xf>
    <xf numFmtId="0" fontId="6" fillId="0" borderId="14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2" fillId="0" borderId="65" xfId="0" applyFont="1" applyBorder="1" applyAlignment="1">
      <alignment horizontal="center"/>
    </xf>
    <xf numFmtId="0" fontId="2" fillId="0" borderId="66" xfId="0" applyFont="1" applyBorder="1" applyAlignment="1">
      <alignment horizontal="center"/>
    </xf>
    <xf numFmtId="0" fontId="2" fillId="0" borderId="67" xfId="0" applyFont="1" applyBorder="1" applyAlignment="1">
      <alignment horizontal="center"/>
    </xf>
    <xf numFmtId="0" fontId="2" fillId="0" borderId="47" xfId="0" applyFont="1" applyBorder="1" applyAlignment="1">
      <alignment horizontal="center"/>
    </xf>
    <xf numFmtId="0" fontId="2" fillId="0" borderId="48" xfId="0" applyFont="1" applyBorder="1" applyAlignment="1">
      <alignment horizontal="center"/>
    </xf>
    <xf numFmtId="0" fontId="2" fillId="0" borderId="49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3" fillId="0" borderId="49" xfId="0" applyFont="1" applyBorder="1" applyAlignment="1">
      <alignment horizontal="center"/>
    </xf>
    <xf numFmtId="0" fontId="3" fillId="2" borderId="29" xfId="0" applyFont="1" applyFill="1" applyBorder="1" applyAlignment="1">
      <alignment horizontal="center" vertical="center"/>
    </xf>
    <xf numFmtId="0" fontId="3" fillId="2" borderId="6" xfId="0" applyFont="1" applyFill="1" applyBorder="1"/>
    <xf numFmtId="0" fontId="3" fillId="2" borderId="30" xfId="0" applyFont="1" applyFill="1" applyBorder="1"/>
    <xf numFmtId="0" fontId="3" fillId="2" borderId="23" xfId="0" applyFont="1" applyFill="1" applyBorder="1"/>
    <xf numFmtId="0" fontId="3" fillId="2" borderId="11" xfId="0" applyFont="1" applyFill="1" applyBorder="1"/>
    <xf numFmtId="0" fontId="3" fillId="2" borderId="32" xfId="0" applyFont="1" applyFill="1" applyBorder="1"/>
    <xf numFmtId="0" fontId="2" fillId="0" borderId="57" xfId="0" applyFont="1" applyBorder="1" applyAlignment="1">
      <alignment horizontal="left"/>
    </xf>
    <xf numFmtId="0" fontId="2" fillId="0" borderId="17" xfId="0" applyFont="1" applyBorder="1" applyAlignment="1">
      <alignment horizontal="left"/>
    </xf>
    <xf numFmtId="0" fontId="2" fillId="0" borderId="39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50" xfId="0" applyFont="1" applyBorder="1" applyAlignment="1">
      <alignment wrapText="1"/>
    </xf>
    <xf numFmtId="0" fontId="2" fillId="0" borderId="51" xfId="0" applyFont="1" applyBorder="1" applyAlignment="1">
      <alignment wrapText="1"/>
    </xf>
    <xf numFmtId="0" fontId="3" fillId="2" borderId="54" xfId="0" applyFont="1" applyFill="1" applyBorder="1" applyAlignment="1">
      <alignment horizontal="center" vertical="center"/>
    </xf>
    <xf numFmtId="0" fontId="3" fillId="2" borderId="31" xfId="0" applyFont="1" applyFill="1" applyBorder="1"/>
    <xf numFmtId="0" fontId="2" fillId="0" borderId="27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28" xfId="0" applyFont="1" applyBorder="1" applyAlignment="1">
      <alignment wrapText="1"/>
    </xf>
    <xf numFmtId="0" fontId="3" fillId="0" borderId="21" xfId="0" applyFont="1" applyBorder="1" applyAlignment="1">
      <alignment horizontal="center" wrapText="1"/>
    </xf>
    <xf numFmtId="0" fontId="3" fillId="0" borderId="13" xfId="0" applyFont="1" applyBorder="1" applyAlignment="1">
      <alignment horizontal="center" wrapText="1"/>
    </xf>
    <xf numFmtId="0" fontId="3" fillId="0" borderId="42" xfId="0" applyFont="1" applyBorder="1" applyAlignment="1">
      <alignment horizontal="center" wrapText="1"/>
    </xf>
    <xf numFmtId="0" fontId="8" fillId="2" borderId="54" xfId="0" applyFont="1" applyFill="1" applyBorder="1" applyAlignment="1">
      <alignment horizontal="center" vertical="center"/>
    </xf>
    <xf numFmtId="0" fontId="8" fillId="2" borderId="31" xfId="0" applyFont="1" applyFill="1" applyBorder="1" applyAlignment="1">
      <alignment horizontal="center"/>
    </xf>
    <xf numFmtId="0" fontId="3" fillId="2" borderId="18" xfId="0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vertical="center" wrapText="1"/>
    </xf>
    <xf numFmtId="0" fontId="6" fillId="0" borderId="47" xfId="0" applyFont="1" applyBorder="1" applyAlignment="1">
      <alignment horizontal="center" vertical="center"/>
    </xf>
    <xf numFmtId="0" fontId="6" fillId="0" borderId="48" xfId="0" applyFont="1" applyBorder="1" applyAlignment="1">
      <alignment horizontal="center" vertical="center"/>
    </xf>
    <xf numFmtId="0" fontId="6" fillId="0" borderId="49" xfId="0" applyFont="1" applyBorder="1" applyAlignment="1">
      <alignment horizontal="center" vertical="center"/>
    </xf>
    <xf numFmtId="0" fontId="2" fillId="0" borderId="50" xfId="0" applyFont="1" applyBorder="1" applyAlignment="1">
      <alignment horizontal="left" vertical="top" wrapText="1"/>
    </xf>
    <xf numFmtId="0" fontId="2" fillId="0" borderId="68" xfId="0" applyFont="1" applyBorder="1" applyAlignment="1">
      <alignment horizontal="left" vertical="top" wrapText="1"/>
    </xf>
    <xf numFmtId="0" fontId="2" fillId="0" borderId="51" xfId="0" applyFont="1" applyBorder="1" applyAlignment="1">
      <alignment horizontal="left" vertical="top" wrapText="1"/>
    </xf>
    <xf numFmtId="0" fontId="8" fillId="2" borderId="54" xfId="0" applyFont="1" applyFill="1" applyBorder="1" applyAlignment="1">
      <alignment horizontal="center" vertical="center" wrapText="1"/>
    </xf>
    <xf numFmtId="0" fontId="8" fillId="2" borderId="31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3" fillId="2" borderId="55" xfId="0" applyFont="1" applyFill="1" applyBorder="1" applyAlignment="1">
      <alignment horizontal="center" vertical="center" wrapText="1"/>
    </xf>
    <xf numFmtId="0" fontId="3" fillId="2" borderId="56" xfId="0" applyFont="1" applyFill="1" applyBorder="1" applyAlignment="1">
      <alignment horizontal="center" vertical="center" wrapText="1"/>
    </xf>
    <xf numFmtId="0" fontId="2" fillId="0" borderId="27" xfId="0" applyFont="1" applyBorder="1" applyAlignment="1">
      <alignment vertical="top" wrapText="1"/>
    </xf>
    <xf numFmtId="0" fontId="2" fillId="0" borderId="3" xfId="0" applyFont="1" applyBorder="1" applyAlignment="1">
      <alignment vertical="top" wrapText="1"/>
    </xf>
    <xf numFmtId="0" fontId="2" fillId="0" borderId="28" xfId="0" applyFont="1" applyBorder="1" applyAlignment="1">
      <alignment vertical="top" wrapText="1"/>
    </xf>
    <xf numFmtId="0" fontId="2" fillId="0" borderId="0" xfId="0" applyFont="1" applyAlignment="1">
      <alignment horizontal="left" vertical="center" wrapText="1"/>
    </xf>
    <xf numFmtId="0" fontId="2" fillId="0" borderId="0" xfId="1" applyFont="1" applyAlignment="1">
      <alignment horizontal="left" wrapText="1"/>
    </xf>
    <xf numFmtId="164" fontId="3" fillId="4" borderId="27" xfId="1" applyNumberFormat="1" applyFont="1" applyFill="1" applyBorder="1" applyAlignment="1">
      <alignment horizontal="center" vertical="center"/>
    </xf>
    <xf numFmtId="164" fontId="3" fillId="4" borderId="3" xfId="1" applyNumberFormat="1" applyFont="1" applyFill="1" applyBorder="1" applyAlignment="1">
      <alignment horizontal="center" vertical="center"/>
    </xf>
    <xf numFmtId="164" fontId="3" fillId="4" borderId="28" xfId="1" applyNumberFormat="1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3" fontId="2" fillId="0" borderId="5" xfId="0" applyNumberFormat="1" applyFont="1" applyBorder="1" applyAlignment="1">
      <alignment horizontal="center"/>
    </xf>
    <xf numFmtId="3" fontId="2" fillId="0" borderId="30" xfId="0" applyNumberFormat="1" applyFont="1" applyBorder="1" applyAlignment="1">
      <alignment horizontal="center"/>
    </xf>
    <xf numFmtId="3" fontId="2" fillId="0" borderId="8" xfId="0" applyNumberFormat="1" applyFont="1" applyBorder="1" applyAlignment="1">
      <alignment horizontal="center"/>
    </xf>
    <xf numFmtId="3" fontId="2" fillId="0" borderId="15" xfId="0" applyNumberFormat="1" applyFont="1" applyBorder="1" applyAlignment="1">
      <alignment horizontal="center"/>
    </xf>
    <xf numFmtId="3" fontId="2" fillId="0" borderId="10" xfId="0" applyNumberFormat="1" applyFont="1" applyFill="1" applyBorder="1" applyAlignment="1">
      <alignment horizontal="center" vertical="top" wrapText="1"/>
    </xf>
    <xf numFmtId="3" fontId="2" fillId="0" borderId="32" xfId="0" applyNumberFormat="1" applyFont="1" applyFill="1" applyBorder="1" applyAlignment="1">
      <alignment horizontal="center" vertical="top" wrapText="1"/>
    </xf>
    <xf numFmtId="3" fontId="2" fillId="0" borderId="5" xfId="0" applyNumberFormat="1" applyFont="1" applyBorder="1" applyAlignment="1">
      <alignment horizontal="center" wrapText="1"/>
    </xf>
    <xf numFmtId="3" fontId="2" fillId="0" borderId="30" xfId="0" applyNumberFormat="1" applyFont="1" applyBorder="1" applyAlignment="1">
      <alignment horizontal="center" wrapText="1"/>
    </xf>
    <xf numFmtId="3" fontId="2" fillId="0" borderId="35" xfId="0" applyNumberFormat="1" applyFont="1" applyBorder="1" applyAlignment="1">
      <alignment horizontal="center" vertical="top" wrapText="1"/>
    </xf>
    <xf numFmtId="3" fontId="2" fillId="0" borderId="36" xfId="0" applyNumberFormat="1" applyFont="1" applyBorder="1" applyAlignment="1">
      <alignment horizontal="center" vertical="top" wrapText="1"/>
    </xf>
    <xf numFmtId="0" fontId="3" fillId="3" borderId="23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/>
    </xf>
    <xf numFmtId="3" fontId="3" fillId="2" borderId="2" xfId="0" applyNumberFormat="1" applyFont="1" applyFill="1" applyBorder="1" applyAlignment="1">
      <alignment horizontal="center" vertical="center"/>
    </xf>
    <xf numFmtId="3" fontId="3" fillId="2" borderId="4" xfId="0" applyNumberFormat="1" applyFont="1" applyFill="1" applyBorder="1" applyAlignment="1">
      <alignment horizontal="center" vertical="center"/>
    </xf>
    <xf numFmtId="3" fontId="3" fillId="2" borderId="2" xfId="0" applyNumberFormat="1" applyFont="1" applyFill="1" applyBorder="1" applyAlignment="1">
      <alignment horizontal="center"/>
    </xf>
    <xf numFmtId="3" fontId="3" fillId="2" borderId="28" xfId="0" applyNumberFormat="1" applyFont="1" applyFill="1" applyBorder="1" applyAlignment="1">
      <alignment horizontal="center"/>
    </xf>
    <xf numFmtId="0" fontId="3" fillId="2" borderId="3" xfId="0" applyNumberFormat="1" applyFont="1" applyFill="1" applyBorder="1" applyAlignment="1">
      <alignment horizontal="center" vertical="center"/>
    </xf>
    <xf numFmtId="0" fontId="3" fillId="2" borderId="2" xfId="0" applyNumberFormat="1" applyFont="1" applyFill="1" applyBorder="1" applyAlignment="1">
      <alignment horizontal="center" vertical="center"/>
    </xf>
    <xf numFmtId="0" fontId="3" fillId="2" borderId="28" xfId="0" applyNumberFormat="1" applyFont="1" applyFill="1" applyBorder="1" applyAlignment="1">
      <alignment horizontal="center" vertical="center"/>
    </xf>
    <xf numFmtId="3" fontId="2" fillId="0" borderId="5" xfId="0" applyNumberFormat="1" applyFont="1" applyBorder="1" applyAlignment="1">
      <alignment horizontal="center" vertical="center"/>
    </xf>
    <xf numFmtId="3" fontId="2" fillId="0" borderId="7" xfId="0" applyNumberFormat="1" applyFont="1" applyBorder="1" applyAlignment="1">
      <alignment horizontal="center" vertical="center"/>
    </xf>
    <xf numFmtId="3" fontId="2" fillId="0" borderId="8" xfId="0" applyNumberFormat="1" applyFont="1" applyBorder="1" applyAlignment="1">
      <alignment horizontal="center" vertical="center"/>
    </xf>
    <xf numFmtId="3" fontId="2" fillId="0" borderId="9" xfId="0" applyNumberFormat="1" applyFont="1" applyBorder="1" applyAlignment="1">
      <alignment horizontal="center" vertical="center"/>
    </xf>
    <xf numFmtId="3" fontId="2" fillId="0" borderId="10" xfId="0" applyNumberFormat="1" applyFont="1" applyBorder="1" applyAlignment="1">
      <alignment horizontal="center" vertical="top" wrapText="1"/>
    </xf>
    <xf numFmtId="3" fontId="2" fillId="0" borderId="12" xfId="0" applyNumberFormat="1" applyFont="1" applyBorder="1" applyAlignment="1">
      <alignment horizontal="center" vertical="top" wrapText="1"/>
    </xf>
    <xf numFmtId="3" fontId="2" fillId="0" borderId="30" xfId="0" applyNumberFormat="1" applyFont="1" applyBorder="1" applyAlignment="1">
      <alignment horizontal="center" vertical="center"/>
    </xf>
    <xf numFmtId="3" fontId="2" fillId="0" borderId="15" xfId="0" applyNumberFormat="1" applyFont="1" applyBorder="1" applyAlignment="1">
      <alignment horizontal="center" vertical="center"/>
    </xf>
    <xf numFmtId="3" fontId="2" fillId="0" borderId="32" xfId="0" applyNumberFormat="1" applyFont="1" applyBorder="1" applyAlignment="1">
      <alignment horizontal="center" vertical="top" wrapText="1"/>
    </xf>
    <xf numFmtId="3" fontId="3" fillId="2" borderId="3" xfId="0" applyNumberFormat="1" applyFont="1" applyFill="1" applyBorder="1" applyAlignment="1">
      <alignment horizontal="center" vertical="center"/>
    </xf>
    <xf numFmtId="3" fontId="3" fillId="2" borderId="24" xfId="0" applyNumberFormat="1" applyFont="1" applyFill="1" applyBorder="1" applyAlignment="1">
      <alignment horizontal="center" vertical="center"/>
    </xf>
    <xf numFmtId="3" fontId="3" fillId="2" borderId="17" xfId="0" applyNumberFormat="1" applyFont="1" applyFill="1" applyBorder="1" applyAlignment="1">
      <alignment horizontal="center" vertical="center"/>
    </xf>
    <xf numFmtId="3" fontId="3" fillId="2" borderId="24" xfId="0" applyNumberFormat="1" applyFont="1" applyFill="1" applyBorder="1" applyAlignment="1">
      <alignment horizontal="center"/>
    </xf>
    <xf numFmtId="3" fontId="3" fillId="2" borderId="39" xfId="0" applyNumberFormat="1" applyFont="1" applyFill="1" applyBorder="1" applyAlignment="1">
      <alignment horizontal="center"/>
    </xf>
    <xf numFmtId="0" fontId="3" fillId="2" borderId="25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3" fontId="2" fillId="0" borderId="7" xfId="0" applyNumberFormat="1" applyFont="1" applyBorder="1" applyAlignment="1">
      <alignment horizontal="center" wrapText="1"/>
    </xf>
    <xf numFmtId="3" fontId="2" fillId="0" borderId="8" xfId="0" applyNumberFormat="1" applyFont="1" applyBorder="1" applyAlignment="1">
      <alignment horizontal="center" wrapText="1"/>
    </xf>
    <xf numFmtId="3" fontId="2" fillId="0" borderId="9" xfId="0" applyNumberFormat="1" applyFont="1" applyBorder="1" applyAlignment="1">
      <alignment horizontal="center" wrapText="1"/>
    </xf>
    <xf numFmtId="3" fontId="2" fillId="0" borderId="35" xfId="0" applyNumberFormat="1" applyFont="1" applyBorder="1" applyAlignment="1">
      <alignment horizontal="center" wrapText="1"/>
    </xf>
    <xf numFmtId="3" fontId="2" fillId="0" borderId="41" xfId="0" applyNumberFormat="1" applyFont="1" applyBorder="1" applyAlignment="1">
      <alignment horizontal="center" wrapText="1"/>
    </xf>
    <xf numFmtId="0" fontId="3" fillId="2" borderId="6" xfId="0" applyFont="1" applyFill="1" applyBorder="1" applyAlignment="1">
      <alignment horizontal="center" vertical="center" wrapText="1"/>
    </xf>
    <xf numFmtId="3" fontId="2" fillId="0" borderId="5" xfId="0" applyNumberFormat="1" applyFont="1" applyBorder="1" applyAlignment="1">
      <alignment horizontal="center" vertical="top" wrapText="1"/>
    </xf>
    <xf numFmtId="3" fontId="2" fillId="0" borderId="30" xfId="0" applyNumberFormat="1" applyFont="1" applyBorder="1" applyAlignment="1">
      <alignment horizontal="center" vertical="top" wrapText="1"/>
    </xf>
    <xf numFmtId="3" fontId="2" fillId="0" borderId="8" xfId="0" applyNumberFormat="1" applyFont="1" applyBorder="1" applyAlignment="1">
      <alignment horizontal="center" vertical="top" wrapText="1"/>
    </xf>
    <xf numFmtId="3" fontId="2" fillId="0" borderId="15" xfId="0" applyNumberFormat="1" applyFont="1" applyBorder="1" applyAlignment="1">
      <alignment horizontal="center" vertical="top" wrapText="1"/>
    </xf>
    <xf numFmtId="37" fontId="3" fillId="2" borderId="2" xfId="0" applyNumberFormat="1" applyFont="1" applyFill="1" applyBorder="1" applyAlignment="1">
      <alignment horizontal="center" vertical="center"/>
    </xf>
    <xf numFmtId="37" fontId="3" fillId="2" borderId="3" xfId="0" applyNumberFormat="1" applyFont="1" applyFill="1" applyBorder="1" applyAlignment="1">
      <alignment horizontal="center" vertical="center"/>
    </xf>
    <xf numFmtId="37" fontId="3" fillId="2" borderId="2" xfId="0" applyNumberFormat="1" applyFont="1" applyFill="1" applyBorder="1" applyAlignment="1">
      <alignment horizontal="center"/>
    </xf>
    <xf numFmtId="37" fontId="3" fillId="2" borderId="28" xfId="0" applyNumberFormat="1" applyFont="1" applyFill="1" applyBorder="1" applyAlignment="1">
      <alignment horizontal="center"/>
    </xf>
    <xf numFmtId="37" fontId="2" fillId="2" borderId="2" xfId="0" applyNumberFormat="1" applyFont="1" applyFill="1" applyBorder="1" applyAlignment="1">
      <alignment horizontal="center" vertical="center"/>
    </xf>
    <xf numFmtId="37" fontId="2" fillId="2" borderId="3" xfId="0" applyNumberFormat="1" applyFont="1" applyFill="1" applyBorder="1" applyAlignment="1">
      <alignment horizontal="center" vertical="center"/>
    </xf>
    <xf numFmtId="37" fontId="2" fillId="2" borderId="2" xfId="0" applyNumberFormat="1" applyFont="1" applyFill="1" applyBorder="1" applyAlignment="1">
      <alignment horizontal="center"/>
    </xf>
    <xf numFmtId="37" fontId="2" fillId="2" borderId="3" xfId="0" applyNumberFormat="1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3" fontId="2" fillId="0" borderId="7" xfId="0" applyNumberFormat="1" applyFont="1" applyBorder="1" applyAlignment="1">
      <alignment horizontal="center" vertical="top" wrapText="1"/>
    </xf>
    <xf numFmtId="0" fontId="3" fillId="3" borderId="21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3" borderId="4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3" fontId="2" fillId="0" borderId="9" xfId="0" applyNumberFormat="1" applyFont="1" applyBorder="1" applyAlignment="1">
      <alignment horizontal="center"/>
    </xf>
    <xf numFmtId="0" fontId="3" fillId="3" borderId="43" xfId="0" applyFont="1" applyFill="1" applyBorder="1" applyAlignment="1">
      <alignment horizontal="center" vertical="center" wrapText="1"/>
    </xf>
    <xf numFmtId="0" fontId="3" fillId="3" borderId="44" xfId="0" applyFont="1" applyFill="1" applyBorder="1" applyAlignment="1">
      <alignment horizontal="center" vertical="center" wrapText="1"/>
    </xf>
    <xf numFmtId="0" fontId="3" fillId="3" borderId="45" xfId="0" applyFont="1" applyFill="1" applyBorder="1" applyAlignment="1">
      <alignment horizontal="center" vertical="center" wrapText="1"/>
    </xf>
    <xf numFmtId="37" fontId="2" fillId="0" borderId="8" xfId="0" applyNumberFormat="1" applyFont="1" applyFill="1" applyBorder="1" applyAlignment="1">
      <alignment horizontal="center"/>
    </xf>
    <xf numFmtId="37" fontId="2" fillId="0" borderId="9" xfId="0" applyNumberFormat="1" applyFont="1" applyFill="1" applyBorder="1" applyAlignment="1">
      <alignment horizontal="center"/>
    </xf>
    <xf numFmtId="37" fontId="3" fillId="0" borderId="8" xfId="0" applyNumberFormat="1" applyFont="1" applyFill="1" applyBorder="1" applyAlignment="1">
      <alignment horizontal="center"/>
    </xf>
    <xf numFmtId="37" fontId="3" fillId="0" borderId="9" xfId="0" applyNumberFormat="1" applyFont="1" applyFill="1" applyBorder="1" applyAlignment="1">
      <alignment horizontal="center"/>
    </xf>
    <xf numFmtId="37" fontId="3" fillId="2" borderId="3" xfId="0" applyNumberFormat="1" applyFont="1" applyFill="1" applyBorder="1" applyAlignment="1">
      <alignment horizontal="center"/>
    </xf>
    <xf numFmtId="37" fontId="3" fillId="2" borderId="2" xfId="0" applyNumberFormat="1" applyFont="1" applyFill="1" applyBorder="1" applyAlignment="1">
      <alignment horizontal="center" vertical="center" wrapText="1"/>
    </xf>
    <xf numFmtId="0" fontId="2" fillId="0" borderId="16" xfId="0" applyFont="1" applyBorder="1" applyAlignment="1">
      <alignment horizontal="left" vertical="center"/>
    </xf>
    <xf numFmtId="8" fontId="2" fillId="0" borderId="16" xfId="0" applyNumberFormat="1" applyFont="1" applyBorder="1" applyAlignment="1">
      <alignment horizontal="right"/>
    </xf>
    <xf numFmtId="37" fontId="3" fillId="0" borderId="5" xfId="0" applyNumberFormat="1" applyFont="1" applyBorder="1" applyAlignment="1">
      <alignment horizontal="center"/>
    </xf>
    <xf numFmtId="37" fontId="3" fillId="0" borderId="7" xfId="0" applyNumberFormat="1" applyFont="1" applyBorder="1" applyAlignment="1">
      <alignment horizontal="center"/>
    </xf>
    <xf numFmtId="37" fontId="3" fillId="0" borderId="8" xfId="0" applyNumberFormat="1" applyFont="1" applyFill="1" applyBorder="1" applyAlignment="1">
      <alignment horizontal="center" wrapText="1"/>
    </xf>
    <xf numFmtId="37" fontId="3" fillId="0" borderId="9" xfId="0" applyNumberFormat="1" applyFont="1" applyFill="1" applyBorder="1" applyAlignment="1">
      <alignment horizontal="center" wrapText="1"/>
    </xf>
    <xf numFmtId="37" fontId="3" fillId="0" borderId="15" xfId="0" applyNumberFormat="1" applyFont="1" applyFill="1" applyBorder="1" applyAlignment="1">
      <alignment horizontal="center"/>
    </xf>
    <xf numFmtId="37" fontId="2" fillId="0" borderId="15" xfId="0" applyNumberFormat="1" applyFont="1" applyFill="1" applyBorder="1" applyAlignment="1">
      <alignment horizontal="center"/>
    </xf>
    <xf numFmtId="37" fontId="3" fillId="0" borderId="30" xfId="0" applyNumberFormat="1" applyFont="1" applyBorder="1" applyAlignment="1">
      <alignment horizontal="center"/>
    </xf>
    <xf numFmtId="3" fontId="3" fillId="0" borderId="5" xfId="0" applyNumberFormat="1" applyFont="1" applyBorder="1" applyAlignment="1">
      <alignment horizontal="center" vertical="center" wrapText="1"/>
    </xf>
    <xf numFmtId="3" fontId="3" fillId="0" borderId="7" xfId="0" applyNumberFormat="1" applyFont="1" applyBorder="1" applyAlignment="1">
      <alignment horizontal="center" vertical="center" wrapText="1"/>
    </xf>
    <xf numFmtId="3" fontId="2" fillId="0" borderId="8" xfId="0" applyNumberFormat="1" applyFont="1" applyFill="1" applyBorder="1" applyAlignment="1">
      <alignment horizontal="center" vertical="center"/>
    </xf>
    <xf numFmtId="3" fontId="2" fillId="0" borderId="9" xfId="0" applyNumberFormat="1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/>
    </xf>
    <xf numFmtId="37" fontId="3" fillId="2" borderId="2" xfId="0" applyNumberFormat="1" applyFont="1" applyFill="1" applyBorder="1" applyAlignment="1">
      <alignment horizontal="center" wrapText="1"/>
    </xf>
    <xf numFmtId="0" fontId="3" fillId="2" borderId="28" xfId="0" applyFont="1" applyFill="1" applyBorder="1" applyAlignment="1">
      <alignment horizontal="center" wrapText="1"/>
    </xf>
    <xf numFmtId="37" fontId="2" fillId="0" borderId="10" xfId="0" applyNumberFormat="1" applyFont="1" applyFill="1" applyBorder="1" applyAlignment="1">
      <alignment horizontal="center"/>
    </xf>
    <xf numFmtId="37" fontId="2" fillId="0" borderId="12" xfId="0" applyNumberFormat="1" applyFont="1" applyFill="1" applyBorder="1" applyAlignment="1">
      <alignment horizontal="center"/>
    </xf>
    <xf numFmtId="3" fontId="3" fillId="0" borderId="8" xfId="0" applyNumberFormat="1" applyFont="1" applyFill="1" applyBorder="1" applyAlignment="1">
      <alignment horizontal="center" vertical="center"/>
    </xf>
    <xf numFmtId="3" fontId="3" fillId="0" borderId="9" xfId="0" applyNumberFormat="1" applyFont="1" applyFill="1" applyBorder="1" applyAlignment="1">
      <alignment horizontal="center" vertical="center"/>
    </xf>
    <xf numFmtId="3" fontId="3" fillId="0" borderId="30" xfId="0" applyNumberFormat="1" applyFont="1" applyBorder="1" applyAlignment="1">
      <alignment horizontal="center" vertical="center" wrapText="1"/>
    </xf>
    <xf numFmtId="3" fontId="2" fillId="0" borderId="15" xfId="0" applyNumberFormat="1" applyFont="1" applyFill="1" applyBorder="1" applyAlignment="1">
      <alignment horizontal="center" vertical="center"/>
    </xf>
    <xf numFmtId="3" fontId="3" fillId="0" borderId="15" xfId="0" applyNumberFormat="1" applyFont="1" applyFill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top" wrapText="1"/>
    </xf>
    <xf numFmtId="4" fontId="2" fillId="0" borderId="4" xfId="0" applyNumberFormat="1" applyFont="1" applyBorder="1" applyAlignment="1">
      <alignment horizontal="center" vertical="top" wrapText="1"/>
    </xf>
    <xf numFmtId="3" fontId="2" fillId="0" borderId="9" xfId="0" applyNumberFormat="1" applyFont="1" applyBorder="1" applyAlignment="1">
      <alignment horizontal="center" vertical="top" wrapText="1"/>
    </xf>
    <xf numFmtId="3" fontId="2" fillId="0" borderId="15" xfId="0" applyNumberFormat="1" applyFont="1" applyBorder="1" applyAlignment="1">
      <alignment horizontal="center" wrapText="1"/>
    </xf>
    <xf numFmtId="3" fontId="2" fillId="0" borderId="10" xfId="0" applyNumberFormat="1" applyFont="1" applyBorder="1" applyAlignment="1">
      <alignment horizontal="center" vertical="center"/>
    </xf>
    <xf numFmtId="3" fontId="2" fillId="0" borderId="12" xfId="0" applyNumberFormat="1" applyFont="1" applyBorder="1" applyAlignment="1">
      <alignment horizontal="center" vertical="center"/>
    </xf>
    <xf numFmtId="3" fontId="2" fillId="0" borderId="10" xfId="0" applyNumberFormat="1" applyFont="1" applyBorder="1" applyAlignment="1">
      <alignment horizontal="center"/>
    </xf>
    <xf numFmtId="3" fontId="2" fillId="0" borderId="32" xfId="0" applyNumberFormat="1" applyFont="1" applyBorder="1" applyAlignment="1">
      <alignment horizontal="center"/>
    </xf>
    <xf numFmtId="3" fontId="2" fillId="0" borderId="2" xfId="0" applyNumberFormat="1" applyFont="1" applyBorder="1" applyAlignment="1">
      <alignment horizontal="center" vertical="top" wrapText="1"/>
    </xf>
    <xf numFmtId="3" fontId="2" fillId="0" borderId="4" xfId="0" applyNumberFormat="1" applyFont="1" applyBorder="1" applyAlignment="1">
      <alignment horizontal="center" vertical="top" wrapText="1"/>
    </xf>
    <xf numFmtId="49" fontId="3" fillId="2" borderId="25" xfId="1" applyNumberFormat="1" applyFont="1" applyFill="1" applyBorder="1" applyAlignment="1">
      <alignment horizontal="center" vertical="center"/>
    </xf>
    <xf numFmtId="49" fontId="3" fillId="2" borderId="22" xfId="1" applyNumberFormat="1" applyFont="1" applyFill="1" applyBorder="1" applyAlignment="1">
      <alignment horizontal="center" vertical="center"/>
    </xf>
    <xf numFmtId="49" fontId="3" fillId="2" borderId="26" xfId="1" applyNumberFormat="1" applyFont="1" applyFill="1" applyBorder="1" applyAlignment="1">
      <alignment horizontal="center" vertical="center"/>
    </xf>
    <xf numFmtId="3" fontId="2" fillId="0" borderId="28" xfId="0" applyNumberFormat="1" applyFont="1" applyBorder="1" applyAlignment="1">
      <alignment horizontal="center" vertical="top" wrapText="1"/>
    </xf>
    <xf numFmtId="0" fontId="3" fillId="0" borderId="0" xfId="0" applyFont="1" applyAlignment="1">
      <alignment horizontal="center"/>
    </xf>
    <xf numFmtId="4" fontId="2" fillId="0" borderId="28" xfId="0" applyNumberFormat="1" applyFont="1" applyBorder="1" applyAlignment="1">
      <alignment horizontal="center" vertical="top" wrapText="1"/>
    </xf>
    <xf numFmtId="3" fontId="2" fillId="0" borderId="10" xfId="0" applyNumberFormat="1" applyFont="1" applyFill="1" applyBorder="1" applyAlignment="1">
      <alignment horizontal="center" vertical="center"/>
    </xf>
    <xf numFmtId="3" fontId="2" fillId="0" borderId="12" xfId="0" applyNumberFormat="1" applyFont="1" applyFill="1" applyBorder="1" applyAlignment="1">
      <alignment horizontal="center" vertical="center"/>
    </xf>
    <xf numFmtId="3" fontId="2" fillId="0" borderId="32" xfId="0" applyNumberFormat="1" applyFont="1" applyFill="1" applyBorder="1" applyAlignment="1">
      <alignment horizontal="center" vertical="center"/>
    </xf>
    <xf numFmtId="3" fontId="2" fillId="0" borderId="5" xfId="0" applyNumberFormat="1" applyFont="1" applyBorder="1" applyAlignment="1">
      <alignment horizontal="center" vertical="center" wrapText="1"/>
    </xf>
    <xf numFmtId="3" fontId="2" fillId="0" borderId="7" xfId="0" applyNumberFormat="1" applyFont="1" applyBorder="1" applyAlignment="1">
      <alignment horizontal="center" vertical="center" wrapText="1"/>
    </xf>
    <xf numFmtId="3" fontId="2" fillId="0" borderId="30" xfId="0" applyNumberFormat="1" applyFont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9"/>
  <sheetViews>
    <sheetView tabSelected="1" zoomScale="130" zoomScaleNormal="130" workbookViewId="0">
      <selection activeCell="F29" sqref="F29"/>
    </sheetView>
  </sheetViews>
  <sheetFormatPr defaultColWidth="9.109375" defaultRowHeight="11.25" customHeight="1" x14ac:dyDescent="0.2"/>
  <cols>
    <col min="1" max="1" width="38.5546875" style="1" customWidth="1"/>
    <col min="2" max="2" width="9.5546875" style="1" bestFit="1" customWidth="1"/>
    <col min="3" max="3" width="7.109375" style="1" bestFit="1" customWidth="1"/>
    <col min="4" max="4" width="9.5546875" style="1" bestFit="1" customWidth="1"/>
    <col min="5" max="5" width="7.109375" style="1" bestFit="1" customWidth="1"/>
    <col min="6" max="6" width="9.5546875" style="1" bestFit="1" customWidth="1"/>
    <col min="7" max="7" width="7.109375" style="1" bestFit="1" customWidth="1"/>
    <col min="8" max="16384" width="9.109375" style="1"/>
  </cols>
  <sheetData>
    <row r="1" spans="1:11" ht="11.25" customHeight="1" x14ac:dyDescent="0.2">
      <c r="A1" s="192" t="s">
        <v>101</v>
      </c>
      <c r="B1" s="193"/>
      <c r="C1" s="193"/>
      <c r="D1" s="193"/>
      <c r="E1" s="193"/>
      <c r="F1" s="193"/>
      <c r="G1" s="194"/>
    </row>
    <row r="2" spans="1:11" ht="11.25" customHeight="1" x14ac:dyDescent="0.2">
      <c r="A2" s="199"/>
      <c r="B2" s="200"/>
      <c r="C2" s="200"/>
      <c r="D2" s="200"/>
      <c r="E2" s="200"/>
      <c r="F2" s="200"/>
      <c r="G2" s="201"/>
    </row>
    <row r="3" spans="1:11" ht="11.25" customHeight="1" x14ac:dyDescent="0.2">
      <c r="A3" s="202" t="s">
        <v>5</v>
      </c>
      <c r="B3" s="203"/>
      <c r="C3" s="203"/>
      <c r="D3" s="203"/>
      <c r="E3" s="203"/>
      <c r="F3" s="203"/>
      <c r="G3" s="204"/>
    </row>
    <row r="4" spans="1:11" ht="11.25" customHeight="1" x14ac:dyDescent="0.2">
      <c r="A4" s="205" t="s">
        <v>10</v>
      </c>
      <c r="B4" s="206"/>
      <c r="C4" s="206"/>
      <c r="D4" s="206"/>
      <c r="E4" s="206"/>
      <c r="F4" s="206"/>
      <c r="G4" s="207"/>
    </row>
    <row r="5" spans="1:11" ht="11.25" customHeight="1" x14ac:dyDescent="0.2">
      <c r="A5" s="208" t="s">
        <v>102</v>
      </c>
      <c r="B5" s="209"/>
      <c r="C5" s="209"/>
      <c r="D5" s="209"/>
      <c r="E5" s="209"/>
      <c r="F5" s="209"/>
      <c r="G5" s="210"/>
    </row>
    <row r="6" spans="1:11" ht="11.25" customHeight="1" x14ac:dyDescent="0.2">
      <c r="A6" s="211" t="s">
        <v>103</v>
      </c>
      <c r="B6" s="212"/>
      <c r="C6" s="212"/>
      <c r="D6" s="212"/>
      <c r="E6" s="212"/>
      <c r="F6" s="212"/>
      <c r="G6" s="213"/>
    </row>
    <row r="7" spans="1:11" ht="11.25" customHeight="1" x14ac:dyDescent="0.2">
      <c r="A7" s="211">
        <v>2023</v>
      </c>
      <c r="B7" s="212"/>
      <c r="C7" s="212"/>
      <c r="D7" s="212"/>
      <c r="E7" s="212"/>
      <c r="F7" s="212"/>
      <c r="G7" s="213"/>
      <c r="H7" s="223"/>
      <c r="I7" s="224"/>
      <c r="J7" s="224"/>
      <c r="K7" s="224"/>
    </row>
    <row r="8" spans="1:11" ht="6" customHeight="1" x14ac:dyDescent="0.2">
      <c r="A8" s="208"/>
      <c r="B8" s="209"/>
      <c r="C8" s="209"/>
      <c r="D8" s="209"/>
      <c r="E8" s="209"/>
      <c r="F8" s="209"/>
      <c r="G8" s="210"/>
    </row>
    <row r="9" spans="1:11" ht="9.9" customHeight="1" x14ac:dyDescent="0.2">
      <c r="A9" s="225" t="s">
        <v>104</v>
      </c>
      <c r="B9" s="226"/>
      <c r="C9" s="125"/>
      <c r="D9" s="125"/>
      <c r="E9" s="125"/>
      <c r="F9" s="125"/>
      <c r="G9" s="126">
        <v>1</v>
      </c>
    </row>
    <row r="10" spans="1:11" ht="11.25" customHeight="1" x14ac:dyDescent="0.2">
      <c r="A10" s="227" t="s">
        <v>105</v>
      </c>
      <c r="B10" s="195">
        <v>2021</v>
      </c>
      <c r="C10" s="195" t="s">
        <v>4</v>
      </c>
      <c r="D10" s="195">
        <v>2020</v>
      </c>
      <c r="E10" s="195" t="s">
        <v>4</v>
      </c>
      <c r="F10" s="195">
        <v>2019</v>
      </c>
      <c r="G10" s="197" t="s">
        <v>4</v>
      </c>
    </row>
    <row r="11" spans="1:11" s="26" customFormat="1" ht="11.25" customHeight="1" x14ac:dyDescent="0.3">
      <c r="A11" s="228"/>
      <c r="B11" s="196"/>
      <c r="C11" s="196"/>
      <c r="D11" s="196"/>
      <c r="E11" s="196"/>
      <c r="F11" s="196"/>
      <c r="G11" s="198"/>
    </row>
    <row r="12" spans="1:11" ht="11.25" customHeight="1" x14ac:dyDescent="0.2">
      <c r="A12" s="127" t="s">
        <v>0</v>
      </c>
      <c r="B12" s="128"/>
      <c r="C12" s="129"/>
      <c r="D12" s="128"/>
      <c r="E12" s="129"/>
      <c r="F12" s="128"/>
      <c r="G12" s="130"/>
    </row>
    <row r="13" spans="1:11" ht="11.25" customHeight="1" x14ac:dyDescent="0.2">
      <c r="A13" s="127" t="s">
        <v>1</v>
      </c>
      <c r="B13" s="128"/>
      <c r="C13" s="129"/>
      <c r="D13" s="128"/>
      <c r="E13" s="129"/>
      <c r="F13" s="128"/>
      <c r="G13" s="130"/>
    </row>
    <row r="14" spans="1:11" ht="11.25" customHeight="1" x14ac:dyDescent="0.2">
      <c r="A14" s="131" t="s">
        <v>2</v>
      </c>
      <c r="B14" s="132"/>
      <c r="C14" s="133"/>
      <c r="D14" s="132"/>
      <c r="E14" s="133"/>
      <c r="F14" s="132"/>
      <c r="G14" s="134"/>
    </row>
    <row r="15" spans="1:11" ht="12.75" customHeight="1" x14ac:dyDescent="0.2">
      <c r="A15" s="135" t="s">
        <v>3</v>
      </c>
      <c r="B15" s="136">
        <f t="shared" ref="B15:G15" si="0">SUM(B12:B14)</f>
        <v>0</v>
      </c>
      <c r="C15" s="137">
        <f t="shared" si="0"/>
        <v>0</v>
      </c>
      <c r="D15" s="136">
        <f t="shared" si="0"/>
        <v>0</v>
      </c>
      <c r="E15" s="137">
        <f t="shared" si="0"/>
        <v>0</v>
      </c>
      <c r="F15" s="136">
        <f t="shared" si="0"/>
        <v>0</v>
      </c>
      <c r="G15" s="138">
        <f t="shared" si="0"/>
        <v>0</v>
      </c>
    </row>
    <row r="16" spans="1:11" ht="11.25" customHeight="1" x14ac:dyDescent="0.2">
      <c r="A16" s="229"/>
      <c r="B16" s="230"/>
      <c r="C16" s="230"/>
      <c r="D16" s="230"/>
      <c r="E16" s="230"/>
      <c r="F16" s="230"/>
      <c r="G16" s="231"/>
    </row>
    <row r="17" spans="1:7" ht="11.25" customHeight="1" x14ac:dyDescent="0.2">
      <c r="A17" s="214" t="s">
        <v>106</v>
      </c>
      <c r="B17" s="215"/>
      <c r="C17" s="215"/>
      <c r="D17" s="215"/>
      <c r="E17" s="215"/>
      <c r="F17" s="215"/>
      <c r="G17" s="216"/>
    </row>
    <row r="18" spans="1:7" s="3" customFormat="1" ht="11.25" customHeight="1" x14ac:dyDescent="0.3">
      <c r="A18" s="217"/>
      <c r="B18" s="218"/>
      <c r="C18" s="218"/>
      <c r="D18" s="218"/>
      <c r="E18" s="218"/>
      <c r="F18" s="218"/>
      <c r="G18" s="219"/>
    </row>
    <row r="19" spans="1:7" s="26" customFormat="1" ht="12.75" customHeight="1" x14ac:dyDescent="0.3">
      <c r="A19" s="159" t="s">
        <v>105</v>
      </c>
      <c r="B19" s="4">
        <v>2021</v>
      </c>
      <c r="C19" s="162" t="s">
        <v>4</v>
      </c>
      <c r="D19" s="4">
        <v>2020</v>
      </c>
      <c r="E19" s="162" t="s">
        <v>4</v>
      </c>
      <c r="F19" s="4">
        <v>2019</v>
      </c>
      <c r="G19" s="42" t="s">
        <v>4</v>
      </c>
    </row>
    <row r="20" spans="1:7" ht="11.25" customHeight="1" x14ac:dyDescent="0.2">
      <c r="A20" s="50" t="s">
        <v>107</v>
      </c>
      <c r="B20" s="156">
        <v>182087473</v>
      </c>
      <c r="C20" s="163">
        <v>1</v>
      </c>
      <c r="D20" s="156">
        <v>168287601</v>
      </c>
      <c r="E20" s="163">
        <v>1</v>
      </c>
      <c r="F20" s="156">
        <v>166355016</v>
      </c>
      <c r="G20" s="166">
        <v>1</v>
      </c>
    </row>
    <row r="21" spans="1:7" ht="11.25" customHeight="1" x14ac:dyDescent="0.2">
      <c r="A21" s="50" t="s">
        <v>1</v>
      </c>
      <c r="B21" s="169">
        <v>0</v>
      </c>
      <c r="C21" s="158">
        <v>1</v>
      </c>
      <c r="D21" s="169">
        <v>0</v>
      </c>
      <c r="E21" s="158">
        <v>1</v>
      </c>
      <c r="F21" s="169">
        <v>0</v>
      </c>
      <c r="G21" s="170">
        <v>1</v>
      </c>
    </row>
    <row r="22" spans="1:7" ht="11.25" customHeight="1" x14ac:dyDescent="0.2">
      <c r="A22" s="160" t="s">
        <v>108</v>
      </c>
      <c r="B22" s="157">
        <v>-77863201</v>
      </c>
      <c r="C22" s="164">
        <v>1</v>
      </c>
      <c r="D22" s="157">
        <v>-21262921</v>
      </c>
      <c r="E22" s="164">
        <v>1</v>
      </c>
      <c r="F22" s="157">
        <v>-13917438</v>
      </c>
      <c r="G22" s="167">
        <v>1</v>
      </c>
    </row>
    <row r="23" spans="1:7" ht="12.75" customHeight="1" x14ac:dyDescent="0.2">
      <c r="A23" s="161" t="s">
        <v>3</v>
      </c>
      <c r="B23" s="155">
        <f>SUM(B20:B22)</f>
        <v>104224272</v>
      </c>
      <c r="C23" s="165">
        <v>1</v>
      </c>
      <c r="D23" s="155">
        <f>SUM(D20:D22)</f>
        <v>147024680</v>
      </c>
      <c r="E23" s="165">
        <v>1</v>
      </c>
      <c r="F23" s="155">
        <f>SUM(F20:F22)</f>
        <v>152437578</v>
      </c>
      <c r="G23" s="168">
        <v>1</v>
      </c>
    </row>
    <row r="24" spans="1:7" ht="11.25" customHeight="1" thickBot="1" x14ac:dyDescent="0.25">
      <c r="A24" s="220" t="s">
        <v>137</v>
      </c>
      <c r="B24" s="221"/>
      <c r="C24" s="221"/>
      <c r="D24" s="221"/>
      <c r="E24" s="221"/>
      <c r="F24" s="221"/>
      <c r="G24" s="222"/>
    </row>
    <row r="25" spans="1:7" ht="9.9" customHeight="1" x14ac:dyDescent="0.2"/>
    <row r="27" spans="1:7" ht="12" customHeight="1" x14ac:dyDescent="0.2"/>
    <row r="28" spans="1:7" ht="20.100000000000001" customHeight="1" x14ac:dyDescent="0.2"/>
    <row r="29" spans="1:7" ht="20.100000000000001" customHeight="1" x14ac:dyDescent="0.2"/>
    <row r="30" spans="1:7" ht="20.100000000000001" customHeight="1" x14ac:dyDescent="0.2"/>
    <row r="31" spans="1:7" ht="20.100000000000001" customHeight="1" x14ac:dyDescent="0.2">
      <c r="B31" s="10"/>
    </row>
    <row r="32" spans="1:7" ht="20.100000000000001" customHeight="1" x14ac:dyDescent="0.2"/>
    <row r="33" ht="6" customHeight="1" x14ac:dyDescent="0.2"/>
    <row r="34" ht="9.9" customHeight="1" x14ac:dyDescent="0.2"/>
    <row r="35" ht="6" customHeight="1" x14ac:dyDescent="0.2"/>
    <row r="36" ht="15" customHeight="1" x14ac:dyDescent="0.2"/>
    <row r="37" ht="6" customHeight="1" x14ac:dyDescent="0.2"/>
    <row r="38" ht="9.9" customHeight="1" x14ac:dyDescent="0.2"/>
    <row r="39" ht="15" customHeight="1" x14ac:dyDescent="0.2"/>
  </sheetData>
  <mergeCells count="20">
    <mergeCell ref="A17:G18"/>
    <mergeCell ref="A24:G24"/>
    <mergeCell ref="A7:G7"/>
    <mergeCell ref="H7:K7"/>
    <mergeCell ref="A8:G8"/>
    <mergeCell ref="A9:B9"/>
    <mergeCell ref="A10:A11"/>
    <mergeCell ref="B10:B11"/>
    <mergeCell ref="C10:C11"/>
    <mergeCell ref="A16:G16"/>
    <mergeCell ref="A1:G1"/>
    <mergeCell ref="D10:D11"/>
    <mergeCell ref="E10:E11"/>
    <mergeCell ref="F10:F11"/>
    <mergeCell ref="G10:G11"/>
    <mergeCell ref="A2:G2"/>
    <mergeCell ref="A3:G3"/>
    <mergeCell ref="A4:G4"/>
    <mergeCell ref="A5:G5"/>
    <mergeCell ref="A6:G6"/>
  </mergeCells>
  <printOptions horizontalCentered="1" verticalCentered="1"/>
  <pageMargins left="0.19685039370078741" right="0.19685039370078741" top="0.39370078740157483" bottom="0.19685039370078741" header="0" footer="0"/>
  <pageSetup paperSize="9" orientation="landscape" r:id="rId1"/>
  <ignoredErrors>
    <ignoredError sqref="B23:F23 B14:G15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9"/>
  <sheetViews>
    <sheetView zoomScale="115" zoomScaleNormal="115" workbookViewId="0">
      <selection activeCell="K27" sqref="K27"/>
    </sheetView>
  </sheetViews>
  <sheetFormatPr defaultColWidth="9.109375" defaultRowHeight="11.25" customHeight="1" x14ac:dyDescent="0.2"/>
  <cols>
    <col min="1" max="1" width="66.5546875" style="1" customWidth="1"/>
    <col min="2" max="4" width="16.6640625" style="1" customWidth="1"/>
    <col min="5" max="16384" width="9.109375" style="1"/>
  </cols>
  <sheetData>
    <row r="1" spans="1:8" ht="11.25" customHeight="1" x14ac:dyDescent="0.2">
      <c r="A1" s="232" t="s">
        <v>109</v>
      </c>
      <c r="B1" s="233"/>
      <c r="C1" s="233"/>
      <c r="D1" s="234"/>
    </row>
    <row r="2" spans="1:8" ht="11.25" customHeight="1" x14ac:dyDescent="0.2">
      <c r="A2" s="152"/>
      <c r="B2" s="153"/>
      <c r="C2" s="153"/>
      <c r="D2" s="154"/>
    </row>
    <row r="3" spans="1:8" ht="11.25" customHeight="1" x14ac:dyDescent="0.2">
      <c r="A3" s="239" t="s">
        <v>5</v>
      </c>
      <c r="B3" s="240"/>
      <c r="C3" s="240"/>
      <c r="D3" s="241"/>
      <c r="E3" s="139"/>
      <c r="F3" s="139"/>
    </row>
    <row r="4" spans="1:8" ht="11.25" customHeight="1" x14ac:dyDescent="0.2">
      <c r="A4" s="208" t="s">
        <v>10</v>
      </c>
      <c r="B4" s="209"/>
      <c r="C4" s="209"/>
      <c r="D4" s="210"/>
    </row>
    <row r="5" spans="1:8" ht="11.25" customHeight="1" x14ac:dyDescent="0.2">
      <c r="A5" s="208" t="s">
        <v>102</v>
      </c>
      <c r="B5" s="209"/>
      <c r="C5" s="209"/>
      <c r="D5" s="210"/>
    </row>
    <row r="6" spans="1:8" ht="11.25" customHeight="1" x14ac:dyDescent="0.2">
      <c r="A6" s="211" t="s">
        <v>110</v>
      </c>
      <c r="B6" s="212"/>
      <c r="C6" s="212"/>
      <c r="D6" s="213"/>
    </row>
    <row r="7" spans="1:8" ht="11.25" customHeight="1" x14ac:dyDescent="0.2">
      <c r="A7" s="211">
        <v>2023</v>
      </c>
      <c r="B7" s="212"/>
      <c r="C7" s="212"/>
      <c r="D7" s="213"/>
      <c r="E7" s="223"/>
      <c r="F7" s="224"/>
      <c r="G7" s="224"/>
      <c r="H7" s="224"/>
    </row>
    <row r="8" spans="1:8" ht="11.25" customHeight="1" x14ac:dyDescent="0.2">
      <c r="A8" s="208"/>
      <c r="B8" s="209"/>
      <c r="C8" s="209"/>
      <c r="D8" s="210"/>
    </row>
    <row r="9" spans="1:8" ht="10.199999999999999" x14ac:dyDescent="0.2">
      <c r="A9" s="242" t="s">
        <v>111</v>
      </c>
      <c r="B9" s="243"/>
      <c r="C9" s="244"/>
      <c r="D9" s="140">
        <v>1</v>
      </c>
    </row>
    <row r="10" spans="1:8" ht="11.25" customHeight="1" x14ac:dyDescent="0.2">
      <c r="A10" s="235" t="s">
        <v>9</v>
      </c>
      <c r="B10" s="237" t="s">
        <v>112</v>
      </c>
      <c r="C10" s="237" t="s">
        <v>113</v>
      </c>
      <c r="D10" s="238" t="s">
        <v>114</v>
      </c>
    </row>
    <row r="11" spans="1:8" ht="11.25" customHeight="1" x14ac:dyDescent="0.2">
      <c r="A11" s="236"/>
      <c r="B11" s="196"/>
      <c r="C11" s="196"/>
      <c r="D11" s="219"/>
    </row>
    <row r="12" spans="1:8" ht="11.25" customHeight="1" x14ac:dyDescent="0.2">
      <c r="A12" s="141" t="s">
        <v>115</v>
      </c>
      <c r="B12" s="184">
        <f>B13+B14+B15+B16</f>
        <v>0</v>
      </c>
      <c r="C12" s="184">
        <f t="shared" ref="C12:D12" si="0">C13+C14+C15+C16</f>
        <v>0</v>
      </c>
      <c r="D12" s="185">
        <f t="shared" si="0"/>
        <v>0</v>
      </c>
    </row>
    <row r="13" spans="1:8" ht="11.25" customHeight="1" x14ac:dyDescent="0.2">
      <c r="A13" s="141" t="s">
        <v>116</v>
      </c>
      <c r="B13" s="186">
        <v>0</v>
      </c>
      <c r="C13" s="186">
        <v>0</v>
      </c>
      <c r="D13" s="187">
        <v>0</v>
      </c>
    </row>
    <row r="14" spans="1:8" ht="11.25" customHeight="1" x14ac:dyDescent="0.2">
      <c r="A14" s="141" t="s">
        <v>117</v>
      </c>
      <c r="B14" s="186">
        <v>0</v>
      </c>
      <c r="C14" s="186">
        <v>0</v>
      </c>
      <c r="D14" s="187">
        <v>0</v>
      </c>
    </row>
    <row r="15" spans="1:8" ht="11.25" customHeight="1" x14ac:dyDescent="0.2">
      <c r="A15" s="141" t="s">
        <v>118</v>
      </c>
      <c r="B15" s="186">
        <v>0</v>
      </c>
      <c r="C15" s="186">
        <v>0</v>
      </c>
      <c r="D15" s="187">
        <v>0</v>
      </c>
    </row>
    <row r="16" spans="1:8" ht="11.25" customHeight="1" x14ac:dyDescent="0.2">
      <c r="A16" s="91" t="s">
        <v>119</v>
      </c>
      <c r="B16" s="186">
        <v>0</v>
      </c>
      <c r="C16" s="186">
        <v>0</v>
      </c>
      <c r="D16" s="187">
        <v>0</v>
      </c>
    </row>
    <row r="17" spans="1:4" ht="6.9" customHeight="1" x14ac:dyDescent="0.2">
      <c r="A17" s="250"/>
      <c r="B17" s="251"/>
      <c r="C17" s="251"/>
      <c r="D17" s="252"/>
    </row>
    <row r="18" spans="1:4" ht="10.199999999999999" x14ac:dyDescent="0.2">
      <c r="A18" s="245" t="s">
        <v>120</v>
      </c>
      <c r="B18" s="237" t="s">
        <v>135</v>
      </c>
      <c r="C18" s="237" t="s">
        <v>136</v>
      </c>
      <c r="D18" s="248" t="s">
        <v>121</v>
      </c>
    </row>
    <row r="19" spans="1:4" ht="10.199999999999999" x14ac:dyDescent="0.2">
      <c r="A19" s="246"/>
      <c r="B19" s="247"/>
      <c r="C19" s="247"/>
      <c r="D19" s="249"/>
    </row>
    <row r="20" spans="1:4" ht="11.25" customHeight="1" x14ac:dyDescent="0.2">
      <c r="A20" s="141" t="s">
        <v>122</v>
      </c>
      <c r="B20" s="188">
        <f>B21+B25</f>
        <v>0</v>
      </c>
      <c r="C20" s="188">
        <f>C21+C25</f>
        <v>0</v>
      </c>
      <c r="D20" s="178">
        <f>D21+D25</f>
        <v>0</v>
      </c>
    </row>
    <row r="21" spans="1:4" ht="11.25" customHeight="1" x14ac:dyDescent="0.2">
      <c r="A21" s="141" t="s">
        <v>123</v>
      </c>
      <c r="B21" s="188">
        <f>SUM(B22:B24)</f>
        <v>0</v>
      </c>
      <c r="C21" s="188">
        <f>SUM(C22:C24)</f>
        <v>0</v>
      </c>
      <c r="D21" s="178">
        <f>SUM(D22:D24)</f>
        <v>0</v>
      </c>
    </row>
    <row r="22" spans="1:4" ht="11.25" customHeight="1" x14ac:dyDescent="0.2">
      <c r="A22" s="141" t="s">
        <v>124</v>
      </c>
      <c r="B22" s="188">
        <v>0</v>
      </c>
      <c r="C22" s="188">
        <v>0</v>
      </c>
      <c r="D22" s="178">
        <v>0</v>
      </c>
    </row>
    <row r="23" spans="1:4" ht="11.25" customHeight="1" x14ac:dyDescent="0.2">
      <c r="A23" s="141" t="s">
        <v>125</v>
      </c>
      <c r="B23" s="188">
        <v>0</v>
      </c>
      <c r="C23" s="188">
        <v>0</v>
      </c>
      <c r="D23" s="178">
        <v>0</v>
      </c>
    </row>
    <row r="24" spans="1:4" ht="11.25" customHeight="1" x14ac:dyDescent="0.2">
      <c r="A24" s="141" t="s">
        <v>126</v>
      </c>
      <c r="B24" s="188">
        <v>0</v>
      </c>
      <c r="C24" s="188">
        <v>0</v>
      </c>
      <c r="D24" s="178">
        <v>0</v>
      </c>
    </row>
    <row r="25" spans="1:4" ht="11.25" customHeight="1" x14ac:dyDescent="0.2">
      <c r="A25" s="141" t="s">
        <v>127</v>
      </c>
      <c r="B25" s="188">
        <f>B26+B27</f>
        <v>0</v>
      </c>
      <c r="C25" s="188">
        <f>C26+C27</f>
        <v>0</v>
      </c>
      <c r="D25" s="178">
        <f>D26+D27</f>
        <v>0</v>
      </c>
    </row>
    <row r="26" spans="1:4" ht="11.25" customHeight="1" x14ac:dyDescent="0.2">
      <c r="A26" s="141" t="s">
        <v>128</v>
      </c>
      <c r="B26" s="188">
        <v>0</v>
      </c>
      <c r="C26" s="188">
        <v>0</v>
      </c>
      <c r="D26" s="178">
        <v>0</v>
      </c>
    </row>
    <row r="27" spans="1:4" ht="11.25" customHeight="1" x14ac:dyDescent="0.2">
      <c r="A27" s="91" t="s">
        <v>129</v>
      </c>
      <c r="B27" s="174">
        <v>0</v>
      </c>
      <c r="C27" s="174">
        <v>0</v>
      </c>
      <c r="D27" s="175">
        <v>0</v>
      </c>
    </row>
    <row r="28" spans="1:4" ht="6.9" customHeight="1" x14ac:dyDescent="0.2">
      <c r="A28" s="142"/>
      <c r="B28" s="143"/>
      <c r="C28" s="143"/>
      <c r="D28" s="144"/>
    </row>
    <row r="29" spans="1:4" ht="20.399999999999999" x14ac:dyDescent="0.2">
      <c r="A29" s="145" t="s">
        <v>130</v>
      </c>
      <c r="B29" s="146" t="s">
        <v>131</v>
      </c>
      <c r="C29" s="146" t="s">
        <v>132</v>
      </c>
      <c r="D29" s="147" t="s">
        <v>133</v>
      </c>
    </row>
    <row r="30" spans="1:4" ht="11.25" customHeight="1" x14ac:dyDescent="0.2">
      <c r="A30" s="148" t="s">
        <v>134</v>
      </c>
      <c r="B30" s="173">
        <f>(B12-B20)+C30</f>
        <v>0</v>
      </c>
      <c r="C30" s="173">
        <f>(C12-C20)+D30</f>
        <v>0</v>
      </c>
      <c r="D30" s="189">
        <f>D12-D20</f>
        <v>0</v>
      </c>
    </row>
    <row r="31" spans="1:4" ht="10.8" thickBot="1" x14ac:dyDescent="0.25">
      <c r="A31" s="149" t="s">
        <v>137</v>
      </c>
      <c r="B31" s="150"/>
      <c r="C31" s="150"/>
      <c r="D31" s="151"/>
    </row>
    <row r="32" spans="1:4" ht="10.199999999999999" x14ac:dyDescent="0.2">
      <c r="A32" s="11"/>
    </row>
    <row r="33" ht="6" customHeight="1" x14ac:dyDescent="0.2"/>
    <row r="34" ht="9.9" customHeight="1" x14ac:dyDescent="0.2"/>
    <row r="35" ht="6" customHeight="1" x14ac:dyDescent="0.2"/>
    <row r="37" ht="6" customHeight="1" x14ac:dyDescent="0.2"/>
    <row r="38" ht="9.9" customHeight="1" x14ac:dyDescent="0.2"/>
    <row r="39" ht="15" customHeight="1" x14ac:dyDescent="0.2"/>
  </sheetData>
  <mergeCells count="18">
    <mergeCell ref="E7:H7"/>
    <mergeCell ref="A8:D8"/>
    <mergeCell ref="A9:C9"/>
    <mergeCell ref="A18:A19"/>
    <mergeCell ref="B18:B19"/>
    <mergeCell ref="C18:C19"/>
    <mergeCell ref="D18:D19"/>
    <mergeCell ref="A17:D17"/>
    <mergeCell ref="A1:D1"/>
    <mergeCell ref="A10:A11"/>
    <mergeCell ref="B10:B11"/>
    <mergeCell ref="C10:C11"/>
    <mergeCell ref="D10:D11"/>
    <mergeCell ref="A3:D3"/>
    <mergeCell ref="A4:D4"/>
    <mergeCell ref="A5:D5"/>
    <mergeCell ref="A6:D6"/>
    <mergeCell ref="A7:D7"/>
  </mergeCells>
  <printOptions horizontalCentered="1" verticalCentered="1"/>
  <pageMargins left="0.19685039370078741" right="0.19685039370078741" top="0.19685039370078741" bottom="0.19685039370078741" header="0" footer="0"/>
  <pageSetup paperSize="9" scale="9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61"/>
  <sheetViews>
    <sheetView zoomScale="130" zoomScaleNormal="130" workbookViewId="0">
      <selection activeCell="N157" sqref="N157"/>
    </sheetView>
  </sheetViews>
  <sheetFormatPr defaultColWidth="4.109375" defaultRowHeight="10.199999999999999" x14ac:dyDescent="0.2"/>
  <cols>
    <col min="1" max="1" width="79" style="1" customWidth="1"/>
    <col min="2" max="3" width="11.44140625" style="1" customWidth="1"/>
    <col min="4" max="4" width="17" style="1" customWidth="1"/>
    <col min="5" max="5" width="11" style="1" customWidth="1"/>
    <col min="6" max="6" width="10.6640625" style="1" customWidth="1"/>
    <col min="7" max="7" width="4.109375" style="1"/>
    <col min="8" max="8" width="8.109375" style="1" bestFit="1" customWidth="1"/>
    <col min="9" max="16384" width="4.109375" style="1"/>
  </cols>
  <sheetData>
    <row r="1" spans="1:6" x14ac:dyDescent="0.2">
      <c r="A1" s="376" t="s">
        <v>94</v>
      </c>
      <c r="B1" s="376"/>
      <c r="C1" s="376"/>
      <c r="D1" s="376"/>
      <c r="E1" s="376"/>
      <c r="F1" s="376"/>
    </row>
    <row r="2" spans="1:6" ht="11.25" customHeight="1" x14ac:dyDescent="0.2">
      <c r="A2" s="376"/>
      <c r="B2" s="376"/>
      <c r="C2" s="376"/>
      <c r="D2" s="376"/>
      <c r="E2" s="376"/>
      <c r="F2" s="376"/>
    </row>
    <row r="3" spans="1:6" x14ac:dyDescent="0.2">
      <c r="A3" s="203" t="s">
        <v>5</v>
      </c>
      <c r="B3" s="203"/>
      <c r="C3" s="203"/>
      <c r="D3" s="203"/>
      <c r="E3" s="203"/>
      <c r="F3" s="203"/>
    </row>
    <row r="4" spans="1:6" x14ac:dyDescent="0.2">
      <c r="A4" s="224" t="s">
        <v>10</v>
      </c>
      <c r="B4" s="224"/>
      <c r="C4" s="224"/>
      <c r="D4" s="224"/>
      <c r="E4" s="224"/>
      <c r="F4" s="224"/>
    </row>
    <row r="5" spans="1:6" x14ac:dyDescent="0.2">
      <c r="A5" s="224" t="s">
        <v>11</v>
      </c>
      <c r="B5" s="224"/>
      <c r="C5" s="224"/>
      <c r="D5" s="224"/>
      <c r="E5" s="224"/>
      <c r="F5" s="224"/>
    </row>
    <row r="6" spans="1:6" x14ac:dyDescent="0.2">
      <c r="A6" s="376" t="s">
        <v>82</v>
      </c>
      <c r="B6" s="376"/>
      <c r="C6" s="376"/>
      <c r="D6" s="376"/>
      <c r="E6" s="376"/>
      <c r="F6" s="376"/>
    </row>
    <row r="7" spans="1:6" x14ac:dyDescent="0.2">
      <c r="A7" s="376">
        <v>2023</v>
      </c>
      <c r="B7" s="376"/>
      <c r="C7" s="376"/>
      <c r="D7" s="376"/>
      <c r="E7" s="376"/>
      <c r="F7" s="376"/>
    </row>
    <row r="8" spans="1:6" ht="11.25" customHeight="1" x14ac:dyDescent="0.2">
      <c r="A8" s="2"/>
      <c r="B8" s="2"/>
      <c r="C8" s="2"/>
      <c r="D8" s="2"/>
    </row>
    <row r="9" spans="1:6" ht="11.25" customHeight="1" thickBot="1" x14ac:dyDescent="0.25">
      <c r="A9" s="339" t="s">
        <v>83</v>
      </c>
      <c r="B9" s="339"/>
      <c r="C9" s="339"/>
      <c r="D9" s="339"/>
      <c r="E9" s="340">
        <v>1</v>
      </c>
      <c r="F9" s="340"/>
    </row>
    <row r="10" spans="1:6" ht="15" customHeight="1" thickBot="1" x14ac:dyDescent="0.25">
      <c r="A10" s="299" t="s">
        <v>84</v>
      </c>
      <c r="B10" s="300"/>
      <c r="C10" s="300"/>
      <c r="D10" s="300"/>
      <c r="E10" s="300"/>
      <c r="F10" s="301"/>
    </row>
    <row r="11" spans="1:6" s="3" customFormat="1" ht="15" customHeight="1" x14ac:dyDescent="0.3">
      <c r="A11" s="330" t="s">
        <v>76</v>
      </c>
      <c r="B11" s="331"/>
      <c r="C11" s="331"/>
      <c r="D11" s="331"/>
      <c r="E11" s="331"/>
      <c r="F11" s="332"/>
    </row>
    <row r="12" spans="1:6" ht="12.75" customHeight="1" x14ac:dyDescent="0.2">
      <c r="A12" s="68" t="s">
        <v>85</v>
      </c>
      <c r="B12" s="276">
        <v>2021</v>
      </c>
      <c r="C12" s="275"/>
      <c r="D12" s="4">
        <v>2020</v>
      </c>
      <c r="E12" s="327">
        <v>2019</v>
      </c>
      <c r="F12" s="328"/>
    </row>
    <row r="13" spans="1:6" x14ac:dyDescent="0.2">
      <c r="A13" s="82" t="s">
        <v>12</v>
      </c>
      <c r="B13" s="341">
        <f>B14+B18+B22+B26+B27</f>
        <v>23493376.940000001</v>
      </c>
      <c r="C13" s="342"/>
      <c r="D13" s="32">
        <f>D14+D18+D22+D27+D31</f>
        <v>19544636.169999998</v>
      </c>
      <c r="E13" s="341">
        <f>E14+E18+E22+E27+E26</f>
        <v>21405192.510000002</v>
      </c>
      <c r="F13" s="347"/>
    </row>
    <row r="14" spans="1:6" x14ac:dyDescent="0.2">
      <c r="A14" s="83" t="s">
        <v>86</v>
      </c>
      <c r="B14" s="343">
        <f>SUM(B15:C17)</f>
        <v>7527775.8100000005</v>
      </c>
      <c r="C14" s="344"/>
      <c r="D14" s="107">
        <f>SUM(D15:D17)</f>
        <v>6325074.8600000003</v>
      </c>
      <c r="E14" s="335">
        <f>SUM(E15:F17)</f>
        <v>6732896.8700000001</v>
      </c>
      <c r="F14" s="345"/>
    </row>
    <row r="15" spans="1:6" x14ac:dyDescent="0.2">
      <c r="A15" s="70" t="s">
        <v>48</v>
      </c>
      <c r="B15" s="333">
        <v>7432923.4800000004</v>
      </c>
      <c r="C15" s="334"/>
      <c r="D15" s="108">
        <v>6224248</v>
      </c>
      <c r="E15" s="333">
        <v>6630455</v>
      </c>
      <c r="F15" s="346"/>
    </row>
    <row r="16" spans="1:6" x14ac:dyDescent="0.2">
      <c r="A16" s="70" t="s">
        <v>49</v>
      </c>
      <c r="B16" s="333">
        <f>344003-272229.15</f>
        <v>71773.849999999977</v>
      </c>
      <c r="C16" s="334"/>
      <c r="D16" s="108">
        <f>395319-318898.87</f>
        <v>76420.13</v>
      </c>
      <c r="E16" s="333">
        <f>360411-282153.35</f>
        <v>78257.650000000023</v>
      </c>
      <c r="F16" s="346"/>
    </row>
    <row r="17" spans="1:13" x14ac:dyDescent="0.2">
      <c r="A17" s="70" t="s">
        <v>50</v>
      </c>
      <c r="B17" s="333">
        <f>55060-31981.52</f>
        <v>23078.48</v>
      </c>
      <c r="C17" s="334"/>
      <c r="D17" s="108">
        <f>50787-26380.27</f>
        <v>24406.73</v>
      </c>
      <c r="E17" s="333">
        <f>61831-37646.78</f>
        <v>24184.22</v>
      </c>
      <c r="F17" s="346"/>
    </row>
    <row r="18" spans="1:13" x14ac:dyDescent="0.2">
      <c r="A18" s="82" t="s">
        <v>87</v>
      </c>
      <c r="B18" s="335">
        <f>SUM(B19:C21)</f>
        <v>11459318.609999999</v>
      </c>
      <c r="C18" s="336"/>
      <c r="D18" s="107">
        <f>SUM(D19:D21)</f>
        <v>6861535</v>
      </c>
      <c r="E18" s="335">
        <f>SUM(E19:F21)</f>
        <v>9801400</v>
      </c>
      <c r="F18" s="345"/>
    </row>
    <row r="19" spans="1:13" x14ac:dyDescent="0.2">
      <c r="A19" s="70" t="s">
        <v>48</v>
      </c>
      <c r="B19" s="333">
        <v>11459318.609999999</v>
      </c>
      <c r="C19" s="334"/>
      <c r="D19" s="108">
        <v>6861535</v>
      </c>
      <c r="E19" s="333">
        <v>9801400</v>
      </c>
      <c r="F19" s="346"/>
    </row>
    <row r="20" spans="1:13" x14ac:dyDescent="0.2">
      <c r="A20" s="70" t="s">
        <v>49</v>
      </c>
      <c r="B20" s="333">
        <v>0</v>
      </c>
      <c r="C20" s="334"/>
      <c r="D20" s="108">
        <v>0</v>
      </c>
      <c r="E20" s="333">
        <v>0</v>
      </c>
      <c r="F20" s="346"/>
    </row>
    <row r="21" spans="1:13" x14ac:dyDescent="0.2">
      <c r="A21" s="70" t="s">
        <v>50</v>
      </c>
      <c r="B21" s="333">
        <v>0</v>
      </c>
      <c r="C21" s="334"/>
      <c r="D21" s="108">
        <v>0</v>
      </c>
      <c r="E21" s="333">
        <v>0</v>
      </c>
      <c r="F21" s="346"/>
    </row>
    <row r="22" spans="1:13" x14ac:dyDescent="0.2">
      <c r="A22" s="83" t="s">
        <v>6</v>
      </c>
      <c r="B22" s="335">
        <f>SUM(B23:C25)</f>
        <v>-1561085</v>
      </c>
      <c r="C22" s="336"/>
      <c r="D22" s="107">
        <f>SUM(D23:D25)</f>
        <v>4196143</v>
      </c>
      <c r="E22" s="335">
        <f>SUM(E23:F25)</f>
        <v>135361</v>
      </c>
      <c r="F22" s="345"/>
    </row>
    <row r="23" spans="1:13" x14ac:dyDescent="0.2">
      <c r="A23" s="44" t="s">
        <v>15</v>
      </c>
      <c r="B23" s="333">
        <v>0</v>
      </c>
      <c r="C23" s="334"/>
      <c r="D23" s="108">
        <v>0</v>
      </c>
      <c r="E23" s="333">
        <v>0</v>
      </c>
      <c r="F23" s="346"/>
    </row>
    <row r="24" spans="1:13" x14ac:dyDescent="0.2">
      <c r="A24" s="44" t="s">
        <v>16</v>
      </c>
      <c r="B24" s="333">
        <v>-1561085</v>
      </c>
      <c r="C24" s="334"/>
      <c r="D24" s="108">
        <v>4196143</v>
      </c>
      <c r="E24" s="333">
        <v>135361</v>
      </c>
      <c r="F24" s="346"/>
    </row>
    <row r="25" spans="1:13" x14ac:dyDescent="0.2">
      <c r="A25" s="44" t="s">
        <v>17</v>
      </c>
      <c r="B25" s="333">
        <v>0</v>
      </c>
      <c r="C25" s="334"/>
      <c r="D25" s="108">
        <v>0</v>
      </c>
      <c r="E25" s="333">
        <v>0</v>
      </c>
      <c r="F25" s="346"/>
    </row>
    <row r="26" spans="1:13" x14ac:dyDescent="0.2">
      <c r="A26" s="83" t="s">
        <v>18</v>
      </c>
      <c r="B26" s="335">
        <v>0</v>
      </c>
      <c r="C26" s="336"/>
      <c r="D26" s="107">
        <v>0</v>
      </c>
      <c r="E26" s="335">
        <v>0</v>
      </c>
      <c r="F26" s="345"/>
    </row>
    <row r="27" spans="1:13" x14ac:dyDescent="0.2">
      <c r="A27" s="83" t="s">
        <v>7</v>
      </c>
      <c r="B27" s="335">
        <f>SUM(B28:C30)</f>
        <v>6067367.5199999996</v>
      </c>
      <c r="C27" s="336"/>
      <c r="D27" s="107">
        <f>SUM(D28:D30)</f>
        <v>2161883.31</v>
      </c>
      <c r="E27" s="335">
        <f>SUM(E28:F30)</f>
        <v>4735534.6399999997</v>
      </c>
      <c r="F27" s="345"/>
    </row>
    <row r="28" spans="1:13" x14ac:dyDescent="0.2">
      <c r="A28" s="44" t="s">
        <v>51</v>
      </c>
      <c r="B28" s="333">
        <v>0</v>
      </c>
      <c r="C28" s="334"/>
      <c r="D28" s="108">
        <v>0</v>
      </c>
      <c r="E28" s="333">
        <v>0</v>
      </c>
      <c r="F28" s="346"/>
      <c r="G28" s="98"/>
      <c r="H28" s="98"/>
      <c r="I28" s="98"/>
      <c r="J28" s="98"/>
      <c r="K28" s="98"/>
      <c r="L28" s="98"/>
      <c r="M28" s="98"/>
    </row>
    <row r="29" spans="1:13" ht="12.75" customHeight="1" x14ac:dyDescent="0.2">
      <c r="A29" s="84" t="s">
        <v>95</v>
      </c>
      <c r="B29" s="333">
        <v>6065305.5199999996</v>
      </c>
      <c r="C29" s="334"/>
      <c r="D29" s="108">
        <v>2161883.31</v>
      </c>
      <c r="E29" s="333">
        <v>4735534.6399999997</v>
      </c>
      <c r="F29" s="346"/>
      <c r="G29" s="98"/>
      <c r="H29" s="98"/>
      <c r="I29" s="98"/>
      <c r="J29" s="98"/>
      <c r="K29" s="98"/>
      <c r="L29" s="98"/>
      <c r="M29" s="98"/>
    </row>
    <row r="30" spans="1:13" x14ac:dyDescent="0.2">
      <c r="A30" s="44" t="s">
        <v>19</v>
      </c>
      <c r="B30" s="333">
        <v>2062</v>
      </c>
      <c r="C30" s="334"/>
      <c r="D30" s="108">
        <v>0</v>
      </c>
      <c r="E30" s="333">
        <v>0</v>
      </c>
      <c r="F30" s="346"/>
      <c r="G30" s="98"/>
      <c r="H30" s="98"/>
      <c r="I30" s="98"/>
      <c r="J30" s="98"/>
      <c r="K30" s="98"/>
      <c r="L30" s="98"/>
      <c r="M30" s="98"/>
    </row>
    <row r="31" spans="1:13" x14ac:dyDescent="0.2">
      <c r="A31" s="82" t="s">
        <v>20</v>
      </c>
      <c r="B31" s="335">
        <f>SUM(B32:C34)</f>
        <v>0</v>
      </c>
      <c r="C31" s="336"/>
      <c r="D31" s="107">
        <f>SUM(D32:D34)</f>
        <v>0</v>
      </c>
      <c r="E31" s="335">
        <f>SUM(E32:F34)</f>
        <v>0</v>
      </c>
      <c r="F31" s="345"/>
      <c r="G31" s="98"/>
      <c r="H31" s="98"/>
      <c r="I31" s="98"/>
    </row>
    <row r="32" spans="1:13" x14ac:dyDescent="0.2">
      <c r="A32" s="43" t="s">
        <v>21</v>
      </c>
      <c r="B32" s="333">
        <v>0</v>
      </c>
      <c r="C32" s="334"/>
      <c r="D32" s="108">
        <v>0</v>
      </c>
      <c r="E32" s="333">
        <v>0</v>
      </c>
      <c r="F32" s="346"/>
      <c r="G32" s="98"/>
      <c r="H32" s="98"/>
      <c r="I32" s="98"/>
    </row>
    <row r="33" spans="1:9" x14ac:dyDescent="0.2">
      <c r="A33" s="43" t="s">
        <v>22</v>
      </c>
      <c r="B33" s="333">
        <v>0</v>
      </c>
      <c r="C33" s="334"/>
      <c r="D33" s="108">
        <v>0</v>
      </c>
      <c r="E33" s="333">
        <v>0</v>
      </c>
      <c r="F33" s="346"/>
      <c r="G33" s="98"/>
      <c r="H33" s="98"/>
      <c r="I33" s="98"/>
    </row>
    <row r="34" spans="1:9" x14ac:dyDescent="0.2">
      <c r="A34" s="43" t="s">
        <v>8</v>
      </c>
      <c r="B34" s="355">
        <v>0</v>
      </c>
      <c r="C34" s="356"/>
      <c r="D34" s="108">
        <v>0</v>
      </c>
      <c r="E34" s="333">
        <v>0</v>
      </c>
      <c r="F34" s="346"/>
      <c r="G34" s="98"/>
      <c r="H34" s="98"/>
      <c r="I34" s="98"/>
    </row>
    <row r="35" spans="1:9" x14ac:dyDescent="0.2">
      <c r="A35" s="85" t="s">
        <v>88</v>
      </c>
      <c r="B35" s="314">
        <f>B13+B31-B29</f>
        <v>17428071.420000002</v>
      </c>
      <c r="C35" s="352"/>
      <c r="D35" s="33">
        <f>D13+D31-D29</f>
        <v>17382752.859999999</v>
      </c>
      <c r="E35" s="353">
        <f>E13+E31-E29</f>
        <v>16669657.870000001</v>
      </c>
      <c r="F35" s="354"/>
      <c r="G35" s="98"/>
      <c r="H35" s="98"/>
      <c r="I35" s="98"/>
    </row>
    <row r="36" spans="1:9" ht="6.75" customHeight="1" x14ac:dyDescent="0.2">
      <c r="A36" s="69"/>
      <c r="B36" s="73"/>
      <c r="C36" s="73"/>
      <c r="D36" s="73"/>
      <c r="E36" s="73"/>
      <c r="F36" s="62"/>
      <c r="G36" s="98"/>
      <c r="H36" s="98"/>
      <c r="I36" s="98"/>
    </row>
    <row r="37" spans="1:9" ht="12.75" customHeight="1" x14ac:dyDescent="0.2">
      <c r="A37" s="74" t="s">
        <v>89</v>
      </c>
      <c r="B37" s="276">
        <v>2021</v>
      </c>
      <c r="C37" s="275"/>
      <c r="D37" s="4">
        <v>2020</v>
      </c>
      <c r="E37" s="326">
        <v>2019</v>
      </c>
      <c r="F37" s="328"/>
      <c r="G37" s="98"/>
      <c r="H37" s="98"/>
      <c r="I37" s="98"/>
    </row>
    <row r="38" spans="1:9" x14ac:dyDescent="0.2">
      <c r="A38" s="86" t="s">
        <v>54</v>
      </c>
      <c r="B38" s="348">
        <f>SUM(B39:C40)</f>
        <v>4322778</v>
      </c>
      <c r="C38" s="349"/>
      <c r="D38" s="34">
        <f>SUM(D39:D40)</f>
        <v>4567676</v>
      </c>
      <c r="E38" s="348">
        <f>SUM(E39:F40)</f>
        <v>4424744</v>
      </c>
      <c r="F38" s="359"/>
      <c r="G38" s="98"/>
      <c r="H38" s="98"/>
      <c r="I38" s="98"/>
    </row>
    <row r="39" spans="1:9" x14ac:dyDescent="0.2">
      <c r="A39" s="76" t="s">
        <v>23</v>
      </c>
      <c r="B39" s="350">
        <v>3280977</v>
      </c>
      <c r="C39" s="351"/>
      <c r="D39" s="109">
        <v>3502147</v>
      </c>
      <c r="E39" s="350">
        <v>3439857</v>
      </c>
      <c r="F39" s="360"/>
      <c r="G39" s="98"/>
      <c r="H39" s="98"/>
      <c r="I39" s="98"/>
    </row>
    <row r="40" spans="1:9" x14ac:dyDescent="0.2">
      <c r="A40" s="76" t="s">
        <v>56</v>
      </c>
      <c r="B40" s="350">
        <v>1041801</v>
      </c>
      <c r="C40" s="351"/>
      <c r="D40" s="109">
        <v>1065529</v>
      </c>
      <c r="E40" s="350">
        <v>984887</v>
      </c>
      <c r="F40" s="360"/>
      <c r="G40" s="98"/>
      <c r="H40" s="98"/>
      <c r="I40" s="98"/>
    </row>
    <row r="41" spans="1:9" x14ac:dyDescent="0.2">
      <c r="A41" s="86" t="s">
        <v>25</v>
      </c>
      <c r="B41" s="357">
        <f>SUM(B42:C43)</f>
        <v>0</v>
      </c>
      <c r="C41" s="358"/>
      <c r="D41" s="110">
        <f>SUM(D42:D43)</f>
        <v>190</v>
      </c>
      <c r="E41" s="357">
        <f>SUM(E42:F43)</f>
        <v>257</v>
      </c>
      <c r="F41" s="361"/>
      <c r="G41" s="98"/>
      <c r="H41" s="98"/>
      <c r="I41" s="98"/>
    </row>
    <row r="42" spans="1:9" x14ac:dyDescent="0.2">
      <c r="A42" s="76" t="s">
        <v>51</v>
      </c>
      <c r="B42" s="350">
        <v>0</v>
      </c>
      <c r="C42" s="351"/>
      <c r="D42" s="109">
        <v>0</v>
      </c>
      <c r="E42" s="350">
        <v>0</v>
      </c>
      <c r="F42" s="360"/>
      <c r="G42" s="98"/>
      <c r="H42" s="98"/>
      <c r="I42" s="98"/>
    </row>
    <row r="43" spans="1:9" x14ac:dyDescent="0.2">
      <c r="A43" s="76" t="s">
        <v>26</v>
      </c>
      <c r="B43" s="350">
        <v>0</v>
      </c>
      <c r="C43" s="351"/>
      <c r="D43" s="109">
        <v>190</v>
      </c>
      <c r="E43" s="350">
        <v>257</v>
      </c>
      <c r="F43" s="360"/>
      <c r="G43" s="98"/>
      <c r="H43" s="98"/>
      <c r="I43" s="98"/>
    </row>
    <row r="44" spans="1:9" x14ac:dyDescent="0.2">
      <c r="A44" s="51" t="s">
        <v>90</v>
      </c>
      <c r="B44" s="312">
        <f>B38+B41</f>
        <v>4322778</v>
      </c>
      <c r="C44" s="313"/>
      <c r="D44" s="36">
        <f>D38+D41</f>
        <v>4567866</v>
      </c>
      <c r="E44" s="314">
        <f>E38+E41</f>
        <v>4425001</v>
      </c>
      <c r="F44" s="315"/>
      <c r="G44" s="98"/>
      <c r="H44" s="98"/>
      <c r="I44" s="98"/>
    </row>
    <row r="45" spans="1:9" ht="7.5" customHeight="1" x14ac:dyDescent="0.2">
      <c r="A45" s="77"/>
      <c r="B45" s="6"/>
      <c r="C45" s="7"/>
      <c r="D45" s="7"/>
      <c r="E45" s="73"/>
      <c r="F45" s="62"/>
    </row>
    <row r="46" spans="1:9" ht="15.75" customHeight="1" x14ac:dyDescent="0.2">
      <c r="A46" s="78" t="s">
        <v>96</v>
      </c>
      <c r="B46" s="314">
        <f>B35-B44</f>
        <v>13105293.420000002</v>
      </c>
      <c r="C46" s="337"/>
      <c r="D46" s="37">
        <f>D35-D44</f>
        <v>12814886.859999999</v>
      </c>
      <c r="E46" s="338">
        <f>E35-E44</f>
        <v>12244656.870000001</v>
      </c>
      <c r="F46" s="328"/>
    </row>
    <row r="47" spans="1:9" ht="8.25" customHeight="1" x14ac:dyDescent="0.2">
      <c r="A47" s="87"/>
      <c r="B47" s="88"/>
      <c r="C47" s="88"/>
      <c r="D47" s="89"/>
      <c r="E47" s="89"/>
      <c r="F47" s="90"/>
    </row>
    <row r="48" spans="1:9" s="10" customFormat="1" ht="12.75" customHeight="1" x14ac:dyDescent="0.2">
      <c r="A48" s="49" t="s">
        <v>27</v>
      </c>
      <c r="B48" s="276">
        <v>2021</v>
      </c>
      <c r="C48" s="275"/>
      <c r="D48" s="4">
        <v>2020</v>
      </c>
      <c r="E48" s="326">
        <v>2019</v>
      </c>
      <c r="F48" s="328"/>
      <c r="G48" s="9"/>
      <c r="H48" s="9"/>
    </row>
    <row r="49" spans="1:8" x14ac:dyDescent="0.2">
      <c r="A49" s="91" t="s">
        <v>28</v>
      </c>
      <c r="B49" s="378">
        <v>0</v>
      </c>
      <c r="C49" s="379"/>
      <c r="D49" s="190">
        <v>0</v>
      </c>
      <c r="E49" s="378">
        <v>0</v>
      </c>
      <c r="F49" s="380"/>
      <c r="G49" s="11"/>
      <c r="H49" s="11"/>
    </row>
    <row r="50" spans="1:8" ht="7.5" customHeight="1" x14ac:dyDescent="0.2">
      <c r="A50" s="87"/>
      <c r="B50" s="88"/>
      <c r="C50" s="89"/>
      <c r="D50" s="92"/>
      <c r="E50" s="92"/>
      <c r="F50" s="93"/>
    </row>
    <row r="51" spans="1:8" x14ac:dyDescent="0.2">
      <c r="A51" s="49" t="s">
        <v>29</v>
      </c>
      <c r="B51" s="276">
        <v>2021</v>
      </c>
      <c r="C51" s="275"/>
      <c r="D51" s="4">
        <v>2020</v>
      </c>
      <c r="E51" s="327">
        <v>2019</v>
      </c>
      <c r="F51" s="328"/>
    </row>
    <row r="52" spans="1:8" ht="12.75" customHeight="1" x14ac:dyDescent="0.2">
      <c r="A52" s="91" t="s">
        <v>28</v>
      </c>
      <c r="B52" s="362"/>
      <c r="C52" s="363"/>
      <c r="D52" s="38"/>
      <c r="E52" s="362"/>
      <c r="F52" s="377"/>
    </row>
    <row r="53" spans="1:8" x14ac:dyDescent="0.2">
      <c r="A53" s="69"/>
      <c r="B53" s="79"/>
      <c r="C53" s="80"/>
      <c r="D53" s="80"/>
      <c r="E53" s="73"/>
      <c r="F53" s="62"/>
    </row>
    <row r="54" spans="1:8" x14ac:dyDescent="0.2">
      <c r="A54" s="49" t="s">
        <v>91</v>
      </c>
      <c r="B54" s="276">
        <v>2021</v>
      </c>
      <c r="C54" s="275"/>
      <c r="D54" s="4">
        <v>2020</v>
      </c>
      <c r="E54" s="327">
        <v>2019</v>
      </c>
      <c r="F54" s="328"/>
    </row>
    <row r="55" spans="1:8" x14ac:dyDescent="0.2">
      <c r="A55" s="58" t="s">
        <v>30</v>
      </c>
      <c r="B55" s="308">
        <v>0</v>
      </c>
      <c r="C55" s="322"/>
      <c r="D55" s="184">
        <v>0</v>
      </c>
      <c r="E55" s="308">
        <v>0</v>
      </c>
      <c r="F55" s="309"/>
    </row>
    <row r="56" spans="1:8" x14ac:dyDescent="0.2">
      <c r="A56" s="94" t="s">
        <v>31</v>
      </c>
      <c r="B56" s="310">
        <v>0</v>
      </c>
      <c r="C56" s="364"/>
      <c r="D56" s="186">
        <v>0</v>
      </c>
      <c r="E56" s="310">
        <v>0</v>
      </c>
      <c r="F56" s="311"/>
    </row>
    <row r="57" spans="1:8" x14ac:dyDescent="0.2">
      <c r="A57" s="69" t="s">
        <v>32</v>
      </c>
      <c r="B57" s="310">
        <v>0</v>
      </c>
      <c r="C57" s="364"/>
      <c r="D57" s="186">
        <v>0</v>
      </c>
      <c r="E57" s="310">
        <v>0</v>
      </c>
      <c r="F57" s="311"/>
    </row>
    <row r="58" spans="1:8" ht="12.75" customHeight="1" x14ac:dyDescent="0.2">
      <c r="A58" s="95" t="s">
        <v>33</v>
      </c>
      <c r="B58" s="289">
        <v>0</v>
      </c>
      <c r="C58" s="290"/>
      <c r="D58" s="101">
        <v>0</v>
      </c>
      <c r="E58" s="289">
        <v>0</v>
      </c>
      <c r="F58" s="293"/>
    </row>
    <row r="59" spans="1:8" x14ac:dyDescent="0.2">
      <c r="A59" s="96"/>
      <c r="B59" s="60"/>
      <c r="C59" s="60"/>
      <c r="D59" s="60"/>
      <c r="E59" s="73"/>
      <c r="F59" s="62"/>
    </row>
    <row r="60" spans="1:8" x14ac:dyDescent="0.2">
      <c r="A60" s="65" t="s">
        <v>92</v>
      </c>
      <c r="B60" s="259">
        <v>2021</v>
      </c>
      <c r="C60" s="307"/>
      <c r="D60" s="15">
        <v>2020</v>
      </c>
      <c r="E60" s="259">
        <v>2019</v>
      </c>
      <c r="F60" s="238"/>
      <c r="G60" s="98"/>
      <c r="H60" s="98"/>
    </row>
    <row r="61" spans="1:8" x14ac:dyDescent="0.2">
      <c r="A61" s="66" t="s">
        <v>34</v>
      </c>
      <c r="B61" s="268">
        <v>0</v>
      </c>
      <c r="C61" s="302"/>
      <c r="D61" s="39">
        <v>3363137</v>
      </c>
      <c r="E61" s="308">
        <v>3219812</v>
      </c>
      <c r="F61" s="309"/>
      <c r="G61" s="98"/>
      <c r="H61" s="98"/>
    </row>
    <row r="62" spans="1:8" x14ac:dyDescent="0.2">
      <c r="A62" s="50" t="s">
        <v>35</v>
      </c>
      <c r="B62" s="303">
        <v>118661142</v>
      </c>
      <c r="C62" s="304"/>
      <c r="D62" s="40">
        <v>96309510</v>
      </c>
      <c r="E62" s="310">
        <v>89953366</v>
      </c>
      <c r="F62" s="311"/>
      <c r="G62" s="98"/>
      <c r="H62" s="98"/>
    </row>
    <row r="63" spans="1:8" ht="10.8" thickBot="1" x14ac:dyDescent="0.25">
      <c r="A63" s="67" t="s">
        <v>60</v>
      </c>
      <c r="B63" s="305">
        <v>0</v>
      </c>
      <c r="C63" s="306"/>
      <c r="D63" s="97">
        <v>0</v>
      </c>
      <c r="E63" s="270">
        <v>0</v>
      </c>
      <c r="F63" s="271"/>
      <c r="G63" s="98"/>
      <c r="H63" s="98"/>
    </row>
    <row r="64" spans="1:8" ht="9" customHeight="1" thickBot="1" x14ac:dyDescent="0.25">
      <c r="A64" s="16"/>
      <c r="B64" s="17"/>
      <c r="G64" s="98"/>
      <c r="H64" s="98"/>
    </row>
    <row r="65" spans="1:20" ht="15" customHeight="1" x14ac:dyDescent="0.2">
      <c r="A65" s="323" t="s">
        <v>139</v>
      </c>
      <c r="B65" s="324"/>
      <c r="C65" s="324"/>
      <c r="D65" s="324"/>
      <c r="E65" s="324"/>
      <c r="F65" s="325"/>
      <c r="G65" s="98"/>
      <c r="H65" s="98"/>
      <c r="I65" s="98"/>
      <c r="J65" s="98"/>
      <c r="K65" s="98"/>
      <c r="L65" s="98"/>
      <c r="M65" s="98"/>
      <c r="N65" s="98"/>
      <c r="O65" s="98"/>
      <c r="P65" s="98"/>
      <c r="Q65" s="98"/>
      <c r="R65" s="98"/>
      <c r="S65" s="98"/>
      <c r="T65" s="98"/>
    </row>
    <row r="66" spans="1:20" ht="12.75" customHeight="1" x14ac:dyDescent="0.2">
      <c r="A66" s="68" t="s">
        <v>47</v>
      </c>
      <c r="B66" s="326">
        <v>2021</v>
      </c>
      <c r="C66" s="327"/>
      <c r="D66" s="5">
        <v>2020</v>
      </c>
      <c r="E66" s="326">
        <v>2019</v>
      </c>
      <c r="F66" s="328"/>
      <c r="G66" s="98"/>
      <c r="H66" s="98"/>
      <c r="I66" s="98"/>
      <c r="J66" s="98"/>
      <c r="K66" s="98"/>
      <c r="L66" s="98"/>
      <c r="M66" s="98"/>
      <c r="N66" s="98"/>
      <c r="O66" s="98"/>
      <c r="P66" s="98"/>
      <c r="Q66" s="98"/>
      <c r="R66" s="98"/>
      <c r="S66" s="98"/>
      <c r="T66" s="98"/>
    </row>
    <row r="67" spans="1:20" x14ac:dyDescent="0.2">
      <c r="A67" s="69" t="s">
        <v>36</v>
      </c>
      <c r="B67" s="264">
        <v>0</v>
      </c>
      <c r="C67" s="329"/>
      <c r="D67" s="104">
        <v>0</v>
      </c>
      <c r="E67" s="264">
        <v>0</v>
      </c>
      <c r="F67" s="265"/>
      <c r="H67" s="98"/>
      <c r="I67" s="98"/>
      <c r="J67" s="98"/>
      <c r="K67" s="98"/>
      <c r="L67" s="98"/>
      <c r="M67" s="98"/>
      <c r="N67" s="98"/>
      <c r="O67" s="98"/>
      <c r="P67" s="98"/>
      <c r="Q67" s="98"/>
      <c r="R67" s="98"/>
      <c r="S67" s="98"/>
      <c r="T67" s="98"/>
    </row>
    <row r="68" spans="1:20" x14ac:dyDescent="0.2">
      <c r="A68" s="43" t="s">
        <v>13</v>
      </c>
      <c r="B68" s="303">
        <v>0</v>
      </c>
      <c r="C68" s="304"/>
      <c r="D68" s="102">
        <v>0</v>
      </c>
      <c r="E68" s="303">
        <v>0</v>
      </c>
      <c r="F68" s="365"/>
      <c r="H68" s="98"/>
      <c r="I68" s="98"/>
      <c r="J68" s="98"/>
      <c r="K68" s="98"/>
      <c r="L68" s="98"/>
      <c r="M68" s="98"/>
      <c r="N68" s="98"/>
      <c r="O68" s="98"/>
      <c r="P68" s="98"/>
      <c r="Q68" s="98"/>
      <c r="R68" s="98"/>
      <c r="S68" s="98"/>
      <c r="T68" s="98"/>
    </row>
    <row r="69" spans="1:20" ht="12.75" customHeight="1" x14ac:dyDescent="0.2">
      <c r="A69" s="70" t="s">
        <v>48</v>
      </c>
      <c r="B69" s="264">
        <v>0</v>
      </c>
      <c r="C69" s="329"/>
      <c r="D69" s="102">
        <v>0</v>
      </c>
      <c r="E69" s="264">
        <v>0</v>
      </c>
      <c r="F69" s="265"/>
      <c r="H69" s="98"/>
      <c r="I69" s="98"/>
      <c r="J69" s="98"/>
      <c r="K69" s="98"/>
      <c r="L69" s="98"/>
      <c r="M69" s="98"/>
      <c r="N69" s="98"/>
      <c r="O69" s="98"/>
      <c r="P69" s="98"/>
      <c r="Q69" s="98"/>
      <c r="R69" s="98"/>
      <c r="S69" s="98"/>
      <c r="T69" s="98"/>
    </row>
    <row r="70" spans="1:20" x14ac:dyDescent="0.2">
      <c r="A70" s="70" t="s">
        <v>49</v>
      </c>
      <c r="B70" s="264">
        <v>0</v>
      </c>
      <c r="C70" s="329"/>
      <c r="D70" s="102">
        <v>0</v>
      </c>
      <c r="E70" s="264">
        <v>0</v>
      </c>
      <c r="F70" s="265"/>
    </row>
    <row r="71" spans="1:20" x14ac:dyDescent="0.2">
      <c r="A71" s="70" t="s">
        <v>50</v>
      </c>
      <c r="B71" s="264">
        <v>0</v>
      </c>
      <c r="C71" s="329"/>
      <c r="D71" s="102">
        <v>0</v>
      </c>
      <c r="E71" s="264">
        <v>0</v>
      </c>
      <c r="F71" s="265"/>
    </row>
    <row r="72" spans="1:20" x14ac:dyDescent="0.2">
      <c r="A72" s="43" t="s">
        <v>14</v>
      </c>
      <c r="B72" s="264">
        <v>0</v>
      </c>
      <c r="C72" s="329"/>
      <c r="D72" s="102">
        <v>0</v>
      </c>
      <c r="E72" s="264">
        <v>0</v>
      </c>
      <c r="F72" s="265"/>
    </row>
    <row r="73" spans="1:20" x14ac:dyDescent="0.2">
      <c r="A73" s="70" t="s">
        <v>48</v>
      </c>
      <c r="B73" s="264">
        <v>0</v>
      </c>
      <c r="C73" s="329"/>
      <c r="D73" s="102">
        <v>0</v>
      </c>
      <c r="E73" s="264">
        <v>0</v>
      </c>
      <c r="F73" s="265"/>
    </row>
    <row r="74" spans="1:20" x14ac:dyDescent="0.2">
      <c r="A74" s="70" t="s">
        <v>49</v>
      </c>
      <c r="B74" s="264">
        <v>0</v>
      </c>
      <c r="C74" s="329"/>
      <c r="D74" s="102">
        <v>0</v>
      </c>
      <c r="E74" s="264">
        <v>0</v>
      </c>
      <c r="F74" s="265"/>
    </row>
    <row r="75" spans="1:20" x14ac:dyDescent="0.2">
      <c r="A75" s="70" t="s">
        <v>50</v>
      </c>
      <c r="B75" s="264">
        <v>0</v>
      </c>
      <c r="C75" s="329"/>
      <c r="D75" s="102">
        <v>0</v>
      </c>
      <c r="E75" s="264">
        <v>0</v>
      </c>
      <c r="F75" s="265"/>
    </row>
    <row r="76" spans="1:20" x14ac:dyDescent="0.2">
      <c r="A76" s="43" t="s">
        <v>6</v>
      </c>
      <c r="B76" s="264">
        <v>0</v>
      </c>
      <c r="C76" s="329"/>
      <c r="D76" s="102">
        <v>0</v>
      </c>
      <c r="E76" s="264">
        <v>0</v>
      </c>
      <c r="F76" s="265"/>
    </row>
    <row r="77" spans="1:20" x14ac:dyDescent="0.2">
      <c r="A77" s="44" t="s">
        <v>15</v>
      </c>
      <c r="B77" s="264">
        <v>0</v>
      </c>
      <c r="C77" s="329"/>
      <c r="D77" s="102">
        <v>0</v>
      </c>
      <c r="E77" s="264">
        <v>0</v>
      </c>
      <c r="F77" s="265"/>
    </row>
    <row r="78" spans="1:20" x14ac:dyDescent="0.2">
      <c r="A78" s="44" t="s">
        <v>16</v>
      </c>
      <c r="B78" s="264">
        <v>0</v>
      </c>
      <c r="C78" s="329"/>
      <c r="D78" s="102">
        <v>0</v>
      </c>
      <c r="E78" s="264">
        <v>0</v>
      </c>
      <c r="F78" s="265"/>
    </row>
    <row r="79" spans="1:20" x14ac:dyDescent="0.2">
      <c r="A79" s="44" t="s">
        <v>17</v>
      </c>
      <c r="B79" s="264">
        <v>0</v>
      </c>
      <c r="C79" s="329"/>
      <c r="D79" s="102">
        <v>0</v>
      </c>
      <c r="E79" s="264">
        <v>0</v>
      </c>
      <c r="F79" s="265"/>
    </row>
    <row r="80" spans="1:20" x14ac:dyDescent="0.2">
      <c r="A80" s="43" t="s">
        <v>18</v>
      </c>
      <c r="B80" s="264">
        <v>0</v>
      </c>
      <c r="C80" s="329"/>
      <c r="D80" s="102">
        <v>0</v>
      </c>
      <c r="E80" s="264">
        <v>0</v>
      </c>
      <c r="F80" s="265"/>
    </row>
    <row r="81" spans="1:6" x14ac:dyDescent="0.2">
      <c r="A81" s="43" t="s">
        <v>7</v>
      </c>
      <c r="B81" s="264">
        <v>0</v>
      </c>
      <c r="C81" s="329"/>
      <c r="D81" s="102">
        <v>0</v>
      </c>
      <c r="E81" s="264">
        <v>0</v>
      </c>
      <c r="F81" s="265"/>
    </row>
    <row r="82" spans="1:6" x14ac:dyDescent="0.2">
      <c r="A82" s="44" t="s">
        <v>93</v>
      </c>
      <c r="B82" s="264">
        <v>0</v>
      </c>
      <c r="C82" s="329"/>
      <c r="D82" s="102">
        <v>0</v>
      </c>
      <c r="E82" s="264">
        <v>0</v>
      </c>
      <c r="F82" s="265"/>
    </row>
    <row r="83" spans="1:6" x14ac:dyDescent="0.2">
      <c r="A83" s="44" t="s">
        <v>19</v>
      </c>
      <c r="B83" s="264">
        <v>0</v>
      </c>
      <c r="C83" s="329"/>
      <c r="D83" s="102">
        <v>0</v>
      </c>
      <c r="E83" s="264">
        <v>0</v>
      </c>
      <c r="F83" s="265"/>
    </row>
    <row r="84" spans="1:6" ht="12.75" customHeight="1" x14ac:dyDescent="0.2">
      <c r="A84" s="69" t="s">
        <v>37</v>
      </c>
      <c r="B84" s="264">
        <v>0</v>
      </c>
      <c r="C84" s="329"/>
      <c r="D84" s="102">
        <v>0</v>
      </c>
      <c r="E84" s="264">
        <v>0</v>
      </c>
      <c r="F84" s="265"/>
    </row>
    <row r="85" spans="1:6" ht="12.75" customHeight="1" x14ac:dyDescent="0.2">
      <c r="A85" s="43" t="s">
        <v>21</v>
      </c>
      <c r="B85" s="264">
        <v>0</v>
      </c>
      <c r="C85" s="329"/>
      <c r="D85" s="102">
        <v>0</v>
      </c>
      <c r="E85" s="264">
        <v>0</v>
      </c>
      <c r="F85" s="265"/>
    </row>
    <row r="86" spans="1:6" x14ac:dyDescent="0.2">
      <c r="A86" s="43" t="s">
        <v>22</v>
      </c>
      <c r="B86" s="264">
        <v>0</v>
      </c>
      <c r="C86" s="329"/>
      <c r="D86" s="102">
        <v>0</v>
      </c>
      <c r="E86" s="264">
        <v>0</v>
      </c>
      <c r="F86" s="265"/>
    </row>
    <row r="87" spans="1:6" ht="12.75" customHeight="1" x14ac:dyDescent="0.2">
      <c r="A87" s="43" t="s">
        <v>8</v>
      </c>
      <c r="B87" s="264">
        <v>0</v>
      </c>
      <c r="C87" s="329"/>
      <c r="D87" s="102">
        <v>0</v>
      </c>
      <c r="E87" s="264">
        <v>0</v>
      </c>
      <c r="F87" s="265"/>
    </row>
    <row r="88" spans="1:6" ht="12.75" customHeight="1" x14ac:dyDescent="0.2">
      <c r="A88" s="71" t="s">
        <v>52</v>
      </c>
      <c r="B88" s="18"/>
      <c r="C88" s="19"/>
      <c r="D88" s="20"/>
      <c r="E88" s="19"/>
      <c r="F88" s="72"/>
    </row>
    <row r="89" spans="1:6" ht="8.25" customHeight="1" x14ac:dyDescent="0.2">
      <c r="A89" s="69"/>
      <c r="B89" s="73"/>
      <c r="C89" s="73"/>
      <c r="D89" s="73"/>
      <c r="E89" s="73"/>
      <c r="F89" s="62"/>
    </row>
    <row r="90" spans="1:6" ht="11.25" customHeight="1" x14ac:dyDescent="0.2">
      <c r="A90" s="74" t="s">
        <v>53</v>
      </c>
      <c r="B90" s="326">
        <v>2021</v>
      </c>
      <c r="C90" s="327"/>
      <c r="D90" s="5">
        <v>2020</v>
      </c>
      <c r="E90" s="326">
        <v>2019</v>
      </c>
      <c r="F90" s="328"/>
    </row>
    <row r="91" spans="1:6" ht="11.25" customHeight="1" x14ac:dyDescent="0.2">
      <c r="A91" s="75" t="s">
        <v>54</v>
      </c>
      <c r="B91" s="381">
        <v>0</v>
      </c>
      <c r="C91" s="382"/>
      <c r="D91" s="172">
        <v>0</v>
      </c>
      <c r="E91" s="381">
        <v>0</v>
      </c>
      <c r="F91" s="383"/>
    </row>
    <row r="92" spans="1:6" ht="11.25" customHeight="1" x14ac:dyDescent="0.2">
      <c r="A92" s="76" t="s">
        <v>55</v>
      </c>
      <c r="B92" s="287">
        <v>0</v>
      </c>
      <c r="C92" s="288"/>
      <c r="D92" s="172">
        <v>0</v>
      </c>
      <c r="E92" s="287">
        <v>0</v>
      </c>
      <c r="F92" s="292"/>
    </row>
    <row r="93" spans="1:6" ht="11.25" customHeight="1" x14ac:dyDescent="0.2">
      <c r="A93" s="76" t="s">
        <v>56</v>
      </c>
      <c r="B93" s="287">
        <v>0</v>
      </c>
      <c r="C93" s="288"/>
      <c r="D93" s="172">
        <v>0</v>
      </c>
      <c r="E93" s="287">
        <v>0</v>
      </c>
      <c r="F93" s="292"/>
    </row>
    <row r="94" spans="1:6" ht="11.25" customHeight="1" x14ac:dyDescent="0.2">
      <c r="A94" s="75" t="s">
        <v>25</v>
      </c>
      <c r="B94" s="287">
        <v>0</v>
      </c>
      <c r="C94" s="288"/>
      <c r="D94" s="172">
        <v>0</v>
      </c>
      <c r="E94" s="287">
        <v>0</v>
      </c>
      <c r="F94" s="292"/>
    </row>
    <row r="95" spans="1:6" ht="11.25" customHeight="1" x14ac:dyDescent="0.2">
      <c r="A95" s="76" t="s">
        <v>51</v>
      </c>
      <c r="B95" s="287">
        <v>0</v>
      </c>
      <c r="C95" s="288"/>
      <c r="D95" s="172">
        <v>0</v>
      </c>
      <c r="E95" s="287">
        <v>0</v>
      </c>
      <c r="F95" s="292"/>
    </row>
    <row r="96" spans="1:6" ht="11.25" customHeight="1" x14ac:dyDescent="0.2">
      <c r="A96" s="76" t="s">
        <v>26</v>
      </c>
      <c r="B96" s="287">
        <v>0</v>
      </c>
      <c r="C96" s="288"/>
      <c r="D96" s="172">
        <v>0</v>
      </c>
      <c r="E96" s="287">
        <v>0</v>
      </c>
      <c r="F96" s="292"/>
    </row>
    <row r="97" spans="1:18" ht="11.25" customHeight="1" x14ac:dyDescent="0.2">
      <c r="A97" s="51" t="s">
        <v>57</v>
      </c>
      <c r="B97" s="316"/>
      <c r="C97" s="317"/>
      <c r="D97" s="21"/>
      <c r="E97" s="314"/>
      <c r="F97" s="315"/>
    </row>
    <row r="98" spans="1:18" ht="11.25" customHeight="1" x14ac:dyDescent="0.2">
      <c r="A98" s="77"/>
      <c r="B98" s="6"/>
      <c r="C98" s="7"/>
      <c r="D98" s="7"/>
      <c r="E98" s="73"/>
      <c r="F98" s="62"/>
    </row>
    <row r="99" spans="1:18" ht="12.75" customHeight="1" x14ac:dyDescent="0.2">
      <c r="A99" s="78" t="s">
        <v>97</v>
      </c>
      <c r="B99" s="318"/>
      <c r="C99" s="319"/>
      <c r="D99" s="8"/>
      <c r="E99" s="320"/>
      <c r="F99" s="321"/>
    </row>
    <row r="100" spans="1:18" ht="11.25" customHeight="1" x14ac:dyDescent="0.2">
      <c r="A100" s="69"/>
      <c r="B100" s="79"/>
      <c r="C100" s="80"/>
      <c r="D100" s="80"/>
      <c r="E100" s="73"/>
      <c r="F100" s="62"/>
    </row>
    <row r="101" spans="1:18" ht="11.25" customHeight="1" x14ac:dyDescent="0.2">
      <c r="A101" s="49" t="s">
        <v>58</v>
      </c>
      <c r="B101" s="275">
        <v>2021</v>
      </c>
      <c r="C101" s="275"/>
      <c r="D101" s="22">
        <v>2020</v>
      </c>
      <c r="E101" s="276">
        <v>2019</v>
      </c>
      <c r="F101" s="277"/>
    </row>
    <row r="102" spans="1:18" ht="11.25" customHeight="1" x14ac:dyDescent="0.2">
      <c r="A102" s="58" t="s">
        <v>38</v>
      </c>
      <c r="B102" s="308">
        <v>0</v>
      </c>
      <c r="C102" s="322"/>
      <c r="D102" s="176">
        <v>0</v>
      </c>
      <c r="E102" s="308">
        <v>0</v>
      </c>
      <c r="F102" s="309"/>
    </row>
    <row r="103" spans="1:18" ht="11.25" customHeight="1" x14ac:dyDescent="0.2">
      <c r="A103" s="81" t="s">
        <v>39</v>
      </c>
      <c r="B103" s="289">
        <v>0</v>
      </c>
      <c r="C103" s="290"/>
      <c r="D103" s="173">
        <v>0</v>
      </c>
      <c r="E103" s="289">
        <v>0</v>
      </c>
      <c r="F103" s="293"/>
    </row>
    <row r="104" spans="1:18" ht="11.25" customHeight="1" x14ac:dyDescent="0.2">
      <c r="A104" s="58"/>
      <c r="B104" s="60"/>
      <c r="C104" s="61"/>
      <c r="D104" s="61"/>
      <c r="E104" s="61"/>
      <c r="F104" s="62"/>
    </row>
    <row r="105" spans="1:18" ht="11.25" customHeight="1" x14ac:dyDescent="0.2">
      <c r="A105" s="65" t="s">
        <v>59</v>
      </c>
      <c r="B105" s="259">
        <v>2021</v>
      </c>
      <c r="C105" s="307"/>
      <c r="D105" s="15">
        <v>2020</v>
      </c>
      <c r="E105" s="259">
        <v>2019</v>
      </c>
      <c r="F105" s="238"/>
    </row>
    <row r="106" spans="1:18" ht="11.25" customHeight="1" x14ac:dyDescent="0.2">
      <c r="A106" s="66" t="s">
        <v>34</v>
      </c>
      <c r="B106" s="268">
        <v>0</v>
      </c>
      <c r="C106" s="302"/>
      <c r="D106" s="181">
        <v>0</v>
      </c>
      <c r="E106" s="308">
        <v>0</v>
      </c>
      <c r="F106" s="309"/>
    </row>
    <row r="107" spans="1:18" ht="11.25" customHeight="1" x14ac:dyDescent="0.2">
      <c r="A107" s="50" t="s">
        <v>35</v>
      </c>
      <c r="B107" s="303">
        <v>0</v>
      </c>
      <c r="C107" s="304"/>
      <c r="D107" s="179">
        <v>0</v>
      </c>
      <c r="E107" s="310">
        <v>0</v>
      </c>
      <c r="F107" s="311"/>
    </row>
    <row r="108" spans="1:18" ht="11.25" customHeight="1" thickBot="1" x14ac:dyDescent="0.25">
      <c r="A108" s="67" t="s">
        <v>60</v>
      </c>
      <c r="B108" s="305">
        <v>0</v>
      </c>
      <c r="C108" s="306"/>
      <c r="D108" s="180">
        <v>0</v>
      </c>
      <c r="E108" s="270">
        <v>0</v>
      </c>
      <c r="F108" s="271"/>
    </row>
    <row r="109" spans="1:18" ht="11.25" customHeight="1" thickBot="1" x14ac:dyDescent="0.25">
      <c r="A109" s="12"/>
      <c r="B109" s="14"/>
      <c r="C109" s="13"/>
      <c r="D109" s="13"/>
      <c r="E109" s="13"/>
    </row>
    <row r="110" spans="1:18" ht="15.75" customHeight="1" thickBot="1" x14ac:dyDescent="0.25">
      <c r="A110" s="372" t="s">
        <v>140</v>
      </c>
      <c r="B110" s="373"/>
      <c r="C110" s="373"/>
      <c r="D110" s="373"/>
      <c r="E110" s="373"/>
      <c r="F110" s="374"/>
      <c r="G110" s="23"/>
      <c r="H110" s="182"/>
      <c r="I110" s="182"/>
      <c r="J110" s="182"/>
      <c r="K110" s="182"/>
      <c r="L110" s="98"/>
      <c r="M110" s="98"/>
      <c r="N110" s="98"/>
      <c r="O110" s="98"/>
      <c r="P110" s="98"/>
      <c r="Q110" s="98"/>
      <c r="R110" s="98"/>
    </row>
    <row r="111" spans="1:18" ht="11.25" customHeight="1" x14ac:dyDescent="0.2">
      <c r="A111" s="49" t="s">
        <v>40</v>
      </c>
      <c r="B111" s="275">
        <v>2021</v>
      </c>
      <c r="C111" s="275"/>
      <c r="D111" s="22">
        <v>2020</v>
      </c>
      <c r="E111" s="276">
        <v>2019</v>
      </c>
      <c r="F111" s="277"/>
      <c r="H111" s="98"/>
      <c r="I111" s="98"/>
      <c r="J111" s="98"/>
      <c r="K111" s="98"/>
      <c r="L111" s="98"/>
      <c r="M111" s="98"/>
      <c r="N111" s="98"/>
      <c r="O111" s="98"/>
      <c r="P111" s="98"/>
      <c r="Q111" s="98"/>
      <c r="R111" s="98"/>
    </row>
    <row r="112" spans="1:18" ht="12.75" customHeight="1" x14ac:dyDescent="0.2">
      <c r="A112" s="58" t="s">
        <v>61</v>
      </c>
      <c r="B112" s="370">
        <v>0</v>
      </c>
      <c r="C112" s="371"/>
      <c r="D112" s="176">
        <v>0</v>
      </c>
      <c r="E112" s="370">
        <v>0</v>
      </c>
      <c r="F112" s="375"/>
      <c r="H112" s="98"/>
      <c r="I112" s="98"/>
      <c r="J112" s="98"/>
      <c r="K112" s="98"/>
      <c r="L112" s="98"/>
      <c r="M112" s="98"/>
      <c r="N112" s="98"/>
      <c r="O112" s="98"/>
      <c r="P112" s="98"/>
      <c r="Q112" s="98"/>
      <c r="R112" s="98"/>
    </row>
    <row r="113" spans="1:18" ht="12" customHeight="1" x14ac:dyDescent="0.2">
      <c r="A113" s="51" t="s">
        <v>62</v>
      </c>
      <c r="B113" s="316"/>
      <c r="C113" s="317"/>
      <c r="D113" s="21"/>
      <c r="E113" s="314"/>
      <c r="F113" s="315"/>
      <c r="H113" s="98"/>
      <c r="I113" s="98"/>
      <c r="J113" s="98"/>
      <c r="K113" s="98"/>
      <c r="L113" s="98"/>
      <c r="M113" s="98"/>
      <c r="N113" s="98"/>
      <c r="O113" s="98"/>
      <c r="P113" s="98"/>
      <c r="Q113" s="98"/>
      <c r="R113" s="98"/>
    </row>
    <row r="114" spans="1:18" ht="11.25" customHeight="1" x14ac:dyDescent="0.2">
      <c r="A114" s="58"/>
      <c r="B114" s="60"/>
      <c r="C114" s="61"/>
      <c r="D114" s="61"/>
      <c r="E114" s="61"/>
      <c r="F114" s="62"/>
    </row>
    <row r="115" spans="1:18" ht="11.25" customHeight="1" x14ac:dyDescent="0.2">
      <c r="A115" s="49" t="s">
        <v>41</v>
      </c>
      <c r="B115" s="275">
        <v>2021</v>
      </c>
      <c r="C115" s="275"/>
      <c r="D115" s="22">
        <v>2020</v>
      </c>
      <c r="E115" s="276">
        <v>2019</v>
      </c>
      <c r="F115" s="277"/>
    </row>
    <row r="116" spans="1:18" ht="11.25" customHeight="1" x14ac:dyDescent="0.2">
      <c r="A116" s="57" t="s">
        <v>63</v>
      </c>
      <c r="B116" s="285">
        <v>0</v>
      </c>
      <c r="C116" s="286"/>
      <c r="D116" s="171">
        <v>0</v>
      </c>
      <c r="E116" s="285">
        <v>0</v>
      </c>
      <c r="F116" s="291"/>
    </row>
    <row r="117" spans="1:18" ht="11.25" customHeight="1" x14ac:dyDescent="0.2">
      <c r="A117" s="63" t="s">
        <v>64</v>
      </c>
      <c r="B117" s="287">
        <v>0</v>
      </c>
      <c r="C117" s="288"/>
      <c r="D117" s="172">
        <v>0</v>
      </c>
      <c r="E117" s="287">
        <v>0</v>
      </c>
      <c r="F117" s="292"/>
    </row>
    <row r="118" spans="1:18" ht="11.25" customHeight="1" x14ac:dyDescent="0.2">
      <c r="A118" s="63" t="s">
        <v>65</v>
      </c>
      <c r="B118" s="287">
        <v>0</v>
      </c>
      <c r="C118" s="288"/>
      <c r="D118" s="172">
        <v>0</v>
      </c>
      <c r="E118" s="287">
        <v>0</v>
      </c>
      <c r="F118" s="292"/>
    </row>
    <row r="119" spans="1:18" ht="11.25" customHeight="1" x14ac:dyDescent="0.2">
      <c r="A119" s="58" t="s">
        <v>66</v>
      </c>
      <c r="B119" s="287">
        <v>0</v>
      </c>
      <c r="C119" s="288"/>
      <c r="D119" s="177">
        <v>0</v>
      </c>
      <c r="E119" s="287">
        <v>0</v>
      </c>
      <c r="F119" s="292"/>
    </row>
    <row r="120" spans="1:18" ht="11.25" customHeight="1" x14ac:dyDescent="0.2">
      <c r="A120" s="51" t="s">
        <v>67</v>
      </c>
      <c r="B120" s="278"/>
      <c r="C120" s="294"/>
      <c r="D120" s="41"/>
      <c r="E120" s="280"/>
      <c r="F120" s="281"/>
    </row>
    <row r="121" spans="1:18" ht="11.25" customHeight="1" x14ac:dyDescent="0.2">
      <c r="A121" s="58"/>
      <c r="B121" s="60"/>
      <c r="C121" s="61"/>
      <c r="D121" s="61"/>
      <c r="E121" s="61"/>
      <c r="F121" s="62"/>
    </row>
    <row r="122" spans="1:18" ht="14.25" customHeight="1" x14ac:dyDescent="0.2">
      <c r="A122" s="64" t="s">
        <v>98</v>
      </c>
      <c r="B122" s="312"/>
      <c r="C122" s="313"/>
      <c r="D122" s="41"/>
      <c r="E122" s="314"/>
      <c r="F122" s="315"/>
    </row>
    <row r="123" spans="1:18" ht="14.25" customHeight="1" x14ac:dyDescent="0.2">
      <c r="A123" s="52"/>
      <c r="B123" s="53"/>
      <c r="C123" s="53"/>
      <c r="D123" s="54"/>
      <c r="E123" s="55"/>
      <c r="F123" s="56"/>
    </row>
    <row r="124" spans="1:18" ht="14.25" customHeight="1" x14ac:dyDescent="0.2">
      <c r="A124" s="65" t="s">
        <v>68</v>
      </c>
      <c r="B124" s="259">
        <v>2021</v>
      </c>
      <c r="C124" s="307"/>
      <c r="D124" s="15">
        <v>2020</v>
      </c>
      <c r="E124" s="259">
        <v>2019</v>
      </c>
      <c r="F124" s="238"/>
    </row>
    <row r="125" spans="1:18" ht="12" customHeight="1" x14ac:dyDescent="0.2">
      <c r="A125" s="66" t="s">
        <v>34</v>
      </c>
      <c r="B125" s="268">
        <v>0</v>
      </c>
      <c r="C125" s="302"/>
      <c r="D125" s="181">
        <v>0</v>
      </c>
      <c r="E125" s="308">
        <v>0</v>
      </c>
      <c r="F125" s="309"/>
    </row>
    <row r="126" spans="1:18" ht="12" customHeight="1" x14ac:dyDescent="0.2">
      <c r="A126" s="50" t="s">
        <v>35</v>
      </c>
      <c r="B126" s="303">
        <v>0</v>
      </c>
      <c r="C126" s="304"/>
      <c r="D126" s="179">
        <v>0</v>
      </c>
      <c r="E126" s="310">
        <v>0</v>
      </c>
      <c r="F126" s="311"/>
    </row>
    <row r="127" spans="1:18" ht="12" customHeight="1" thickBot="1" x14ac:dyDescent="0.25">
      <c r="A127" s="67" t="s">
        <v>60</v>
      </c>
      <c r="B127" s="305">
        <v>0</v>
      </c>
      <c r="C127" s="306"/>
      <c r="D127" s="180">
        <v>0</v>
      </c>
      <c r="E127" s="270">
        <v>0</v>
      </c>
      <c r="F127" s="271"/>
    </row>
    <row r="128" spans="1:18" ht="11.25" customHeight="1" thickBot="1" x14ac:dyDescent="0.25">
      <c r="A128" s="121"/>
      <c r="B128" s="122"/>
      <c r="C128" s="122"/>
      <c r="D128" s="123"/>
      <c r="E128" s="124"/>
      <c r="F128" s="124"/>
      <c r="G128" s="73"/>
    </row>
    <row r="129" spans="1:11" ht="15" customHeight="1" thickBot="1" x14ac:dyDescent="0.25">
      <c r="A129" s="372" t="s">
        <v>69</v>
      </c>
      <c r="B129" s="373"/>
      <c r="C129" s="373"/>
      <c r="D129" s="373"/>
      <c r="E129" s="373"/>
      <c r="F129" s="374"/>
      <c r="G129" s="23"/>
      <c r="H129" s="23"/>
      <c r="I129" s="23"/>
      <c r="J129" s="23"/>
      <c r="K129" s="23"/>
    </row>
    <row r="130" spans="1:11" ht="12" customHeight="1" x14ac:dyDescent="0.2">
      <c r="A130" s="49" t="s">
        <v>70</v>
      </c>
      <c r="B130" s="275">
        <v>2021</v>
      </c>
      <c r="C130" s="275"/>
      <c r="D130" s="22">
        <v>2020</v>
      </c>
      <c r="E130" s="276">
        <v>2019</v>
      </c>
      <c r="F130" s="277"/>
    </row>
    <row r="131" spans="1:11" ht="11.25" customHeight="1" x14ac:dyDescent="0.2">
      <c r="A131" s="50" t="s">
        <v>71</v>
      </c>
      <c r="B131" s="308">
        <f>272229.15+31981.52</f>
        <v>304210.67000000004</v>
      </c>
      <c r="C131" s="322"/>
      <c r="D131" s="116">
        <f>318898.87+26380.27</f>
        <v>345279.14</v>
      </c>
      <c r="E131" s="308">
        <f>282153.35+37646.78</f>
        <v>319800.13</v>
      </c>
      <c r="F131" s="309"/>
    </row>
    <row r="132" spans="1:11" ht="11.25" customHeight="1" x14ac:dyDescent="0.2">
      <c r="A132" s="50" t="s">
        <v>72</v>
      </c>
      <c r="B132" s="366">
        <v>0</v>
      </c>
      <c r="C132" s="367"/>
      <c r="D132" s="111">
        <v>0</v>
      </c>
      <c r="E132" s="368">
        <v>0</v>
      </c>
      <c r="F132" s="369"/>
    </row>
    <row r="133" spans="1:11" ht="11.25" customHeight="1" x14ac:dyDescent="0.2">
      <c r="A133" s="51" t="s">
        <v>73</v>
      </c>
      <c r="B133" s="278">
        <f>SUM(B131:C132)</f>
        <v>304210.67000000004</v>
      </c>
      <c r="C133" s="279"/>
      <c r="D133" s="112">
        <f>SUM(D131:D132)</f>
        <v>345279.14</v>
      </c>
      <c r="E133" s="280">
        <f>SUM(E131:F132)</f>
        <v>319800.13</v>
      </c>
      <c r="F133" s="281"/>
    </row>
    <row r="134" spans="1:11" ht="11.25" customHeight="1" x14ac:dyDescent="0.2">
      <c r="A134" s="52"/>
      <c r="B134" s="113"/>
      <c r="C134" s="113"/>
      <c r="D134" s="113"/>
      <c r="E134" s="114"/>
      <c r="F134" s="115"/>
    </row>
    <row r="135" spans="1:11" ht="11.25" customHeight="1" x14ac:dyDescent="0.2">
      <c r="A135" s="49" t="s">
        <v>74</v>
      </c>
      <c r="B135" s="282">
        <v>2021</v>
      </c>
      <c r="C135" s="282"/>
      <c r="D135" s="120">
        <v>2020</v>
      </c>
      <c r="E135" s="283">
        <v>2019</v>
      </c>
      <c r="F135" s="284"/>
    </row>
    <row r="136" spans="1:11" ht="11.25" customHeight="1" x14ac:dyDescent="0.2">
      <c r="A136" s="57" t="s">
        <v>55</v>
      </c>
      <c r="B136" s="285">
        <v>6905554.3200000003</v>
      </c>
      <c r="C136" s="286"/>
      <c r="D136" s="119">
        <v>7659862.71</v>
      </c>
      <c r="E136" s="285">
        <v>6824063.9900000002</v>
      </c>
      <c r="F136" s="291"/>
    </row>
    <row r="137" spans="1:11" ht="11.25" customHeight="1" x14ac:dyDescent="0.2">
      <c r="A137" s="57" t="s">
        <v>24</v>
      </c>
      <c r="B137" s="287">
        <v>246625.08</v>
      </c>
      <c r="C137" s="288"/>
      <c r="D137" s="35">
        <v>202716.38</v>
      </c>
      <c r="E137" s="287">
        <v>107796.14</v>
      </c>
      <c r="F137" s="292"/>
    </row>
    <row r="138" spans="1:11" ht="12" customHeight="1" x14ac:dyDescent="0.2">
      <c r="A138" s="58" t="s">
        <v>25</v>
      </c>
      <c r="B138" s="289">
        <v>0</v>
      </c>
      <c r="C138" s="290"/>
      <c r="D138" s="117">
        <v>0</v>
      </c>
      <c r="E138" s="289">
        <v>0</v>
      </c>
      <c r="F138" s="293"/>
    </row>
    <row r="139" spans="1:11" ht="12" customHeight="1" x14ac:dyDescent="0.2">
      <c r="A139" s="51" t="s">
        <v>75</v>
      </c>
      <c r="B139" s="278">
        <f>SUM(B136:C138)</f>
        <v>7152179.4000000004</v>
      </c>
      <c r="C139" s="294"/>
      <c r="D139" s="41">
        <f>SUM(D136:D138)</f>
        <v>7862579.0899999999</v>
      </c>
      <c r="E139" s="280">
        <f>SUM(E136:F138)</f>
        <v>6931860.1299999999</v>
      </c>
      <c r="F139" s="281"/>
    </row>
    <row r="140" spans="1:11" ht="11.25" customHeight="1" x14ac:dyDescent="0.2">
      <c r="A140" s="52"/>
      <c r="B140" s="113"/>
      <c r="C140" s="113"/>
      <c r="D140" s="113"/>
      <c r="E140" s="114"/>
      <c r="F140" s="115"/>
    </row>
    <row r="141" spans="1:11" ht="15" customHeight="1" thickBot="1" x14ac:dyDescent="0.25">
      <c r="A141" s="59" t="s">
        <v>99</v>
      </c>
      <c r="B141" s="295">
        <f>B133-B139</f>
        <v>-6847968.7300000004</v>
      </c>
      <c r="C141" s="296"/>
      <c r="D141" s="118">
        <f>D133-D139</f>
        <v>-7517299.9500000002</v>
      </c>
      <c r="E141" s="297">
        <f>E133-E139</f>
        <v>-6612060</v>
      </c>
      <c r="F141" s="298"/>
    </row>
    <row r="142" spans="1:11" ht="11.25" customHeight="1" thickBot="1" x14ac:dyDescent="0.25">
      <c r="A142" s="24"/>
      <c r="B142" s="25"/>
      <c r="C142" s="25"/>
      <c r="D142" s="26"/>
      <c r="E142" s="27"/>
      <c r="F142" s="27"/>
    </row>
    <row r="143" spans="1:11" ht="20.100000000000001" customHeight="1" thickBot="1" x14ac:dyDescent="0.25">
      <c r="A143" s="299" t="s">
        <v>42</v>
      </c>
      <c r="B143" s="300"/>
      <c r="C143" s="300"/>
      <c r="D143" s="300"/>
      <c r="E143" s="300"/>
      <c r="F143" s="301"/>
    </row>
    <row r="144" spans="1:11" ht="9.75" customHeight="1" x14ac:dyDescent="0.2">
      <c r="A144" s="272"/>
      <c r="B144" s="273"/>
      <c r="C144" s="273"/>
      <c r="D144" s="273"/>
      <c r="E144" s="273"/>
      <c r="F144" s="274"/>
    </row>
    <row r="145" spans="1:11" ht="15.75" customHeight="1" x14ac:dyDescent="0.2">
      <c r="A145" s="255" t="s">
        <v>141</v>
      </c>
      <c r="B145" s="256"/>
      <c r="C145" s="256"/>
      <c r="D145" s="256"/>
      <c r="E145" s="256"/>
      <c r="F145" s="257"/>
      <c r="G145" s="28"/>
      <c r="H145" s="28"/>
      <c r="I145" s="28"/>
      <c r="J145" s="28"/>
    </row>
    <row r="146" spans="1:11" ht="34.5" customHeight="1" x14ac:dyDescent="0.2">
      <c r="A146" s="214" t="s">
        <v>43</v>
      </c>
      <c r="B146" s="15" t="s">
        <v>77</v>
      </c>
      <c r="C146" s="15" t="s">
        <v>100</v>
      </c>
      <c r="D146" s="15" t="s">
        <v>78</v>
      </c>
      <c r="E146" s="259" t="s">
        <v>79</v>
      </c>
      <c r="F146" s="238"/>
    </row>
    <row r="147" spans="1:11" ht="29.25" customHeight="1" x14ac:dyDescent="0.2">
      <c r="A147" s="258"/>
      <c r="B147" s="29" t="s">
        <v>80</v>
      </c>
      <c r="C147" s="29" t="s">
        <v>44</v>
      </c>
      <c r="D147" s="29" t="s">
        <v>45</v>
      </c>
      <c r="E147" s="260" t="s">
        <v>81</v>
      </c>
      <c r="F147" s="261"/>
    </row>
    <row r="148" spans="1:11" ht="12" customHeight="1" x14ac:dyDescent="0.2">
      <c r="A148" s="99">
        <v>2021</v>
      </c>
      <c r="B148" s="102">
        <f>B35</f>
        <v>17428071.420000002</v>
      </c>
      <c r="C148" s="103">
        <f>B44</f>
        <v>4322778</v>
      </c>
      <c r="D148" s="40">
        <f>B148-C148</f>
        <v>13105293.420000002</v>
      </c>
      <c r="E148" s="262">
        <f>E149+D148</f>
        <v>38164837.280000001</v>
      </c>
      <c r="F148" s="263"/>
    </row>
    <row r="149" spans="1:11" ht="12" customHeight="1" x14ac:dyDescent="0.2">
      <c r="A149" s="99">
        <v>2020</v>
      </c>
      <c r="B149" s="104">
        <f>D35</f>
        <v>17382752.859999999</v>
      </c>
      <c r="C149" s="103">
        <f>D44</f>
        <v>4567866</v>
      </c>
      <c r="D149" s="40">
        <f>B149-C149</f>
        <v>12814886.859999999</v>
      </c>
      <c r="E149" s="264">
        <f>E150+D149</f>
        <v>25059543.859999999</v>
      </c>
      <c r="F149" s="265"/>
    </row>
    <row r="150" spans="1:11" ht="12" customHeight="1" x14ac:dyDescent="0.2">
      <c r="A150" s="100">
        <v>2019</v>
      </c>
      <c r="B150" s="101">
        <f>E35</f>
        <v>16669657.870000001</v>
      </c>
      <c r="C150" s="105">
        <f>E44</f>
        <v>4425001</v>
      </c>
      <c r="D150" s="106">
        <f>B150-C150</f>
        <v>12244656.870000001</v>
      </c>
      <c r="E150" s="266">
        <v>12244657</v>
      </c>
      <c r="F150" s="267"/>
    </row>
    <row r="151" spans="1:11" ht="9.75" customHeight="1" x14ac:dyDescent="0.2">
      <c r="A151" s="45"/>
      <c r="B151" s="46"/>
      <c r="C151" s="46"/>
      <c r="D151" s="46"/>
      <c r="E151" s="46"/>
      <c r="F151" s="47"/>
    </row>
    <row r="152" spans="1:11" ht="15" customHeight="1" x14ac:dyDescent="0.2">
      <c r="A152" s="255" t="s">
        <v>46</v>
      </c>
      <c r="B152" s="256"/>
      <c r="C152" s="256"/>
      <c r="D152" s="256"/>
      <c r="E152" s="256"/>
      <c r="F152" s="257"/>
      <c r="G152" s="28"/>
      <c r="H152" s="28"/>
      <c r="I152" s="28"/>
      <c r="J152" s="28"/>
    </row>
    <row r="153" spans="1:11" ht="39.9" customHeight="1" x14ac:dyDescent="0.2">
      <c r="A153" s="214" t="s">
        <v>43</v>
      </c>
      <c r="B153" s="15" t="s">
        <v>77</v>
      </c>
      <c r="C153" s="15" t="s">
        <v>100</v>
      </c>
      <c r="D153" s="15" t="s">
        <v>78</v>
      </c>
      <c r="E153" s="259" t="s">
        <v>79</v>
      </c>
      <c r="F153" s="238"/>
    </row>
    <row r="154" spans="1:11" ht="20.25" customHeight="1" x14ac:dyDescent="0.2">
      <c r="A154" s="258"/>
      <c r="B154" s="29" t="s">
        <v>80</v>
      </c>
      <c r="C154" s="29" t="s">
        <v>44</v>
      </c>
      <c r="D154" s="29" t="s">
        <v>45</v>
      </c>
      <c r="E154" s="260" t="s">
        <v>81</v>
      </c>
      <c r="F154" s="261"/>
    </row>
    <row r="155" spans="1:11" ht="11.25" customHeight="1" x14ac:dyDescent="0.2">
      <c r="A155" s="43"/>
      <c r="B155" s="102">
        <v>0</v>
      </c>
      <c r="C155" s="102">
        <v>0</v>
      </c>
      <c r="D155" s="102">
        <v>0</v>
      </c>
      <c r="E155" s="268">
        <v>0</v>
      </c>
      <c r="F155" s="269"/>
    </row>
    <row r="156" spans="1:11" ht="11.25" customHeight="1" x14ac:dyDescent="0.2">
      <c r="A156" s="44"/>
      <c r="B156" s="104">
        <v>0</v>
      </c>
      <c r="C156" s="104">
        <v>0</v>
      </c>
      <c r="D156" s="104">
        <v>0</v>
      </c>
      <c r="E156" s="264">
        <v>0</v>
      </c>
      <c r="F156" s="265"/>
    </row>
    <row r="157" spans="1:11" ht="11.25" customHeight="1" thickBot="1" x14ac:dyDescent="0.25">
      <c r="A157" s="48"/>
      <c r="B157" s="191">
        <v>0</v>
      </c>
      <c r="C157" s="191">
        <v>0</v>
      </c>
      <c r="D157" s="191">
        <v>0</v>
      </c>
      <c r="E157" s="270">
        <v>0</v>
      </c>
      <c r="F157" s="271"/>
    </row>
    <row r="158" spans="1:11" ht="11.25" customHeight="1" x14ac:dyDescent="0.2">
      <c r="A158" s="253" t="s">
        <v>138</v>
      </c>
      <c r="B158" s="253"/>
      <c r="C158" s="253"/>
      <c r="D158" s="253"/>
      <c r="E158" s="253"/>
      <c r="F158" s="253"/>
    </row>
    <row r="159" spans="1:11" ht="43.5" customHeight="1" x14ac:dyDescent="0.2">
      <c r="A159" s="183" t="s">
        <v>142</v>
      </c>
    </row>
    <row r="160" spans="1:11" ht="24" customHeight="1" x14ac:dyDescent="0.2">
      <c r="A160" s="254"/>
      <c r="B160" s="254"/>
      <c r="C160" s="254"/>
      <c r="D160" s="254"/>
      <c r="E160" s="254"/>
      <c r="F160" s="254"/>
      <c r="G160" s="30"/>
      <c r="H160" s="30"/>
      <c r="I160" s="30"/>
      <c r="J160" s="30"/>
      <c r="K160" s="30"/>
    </row>
    <row r="161" spans="1:11" ht="24.75" customHeight="1" x14ac:dyDescent="0.2">
      <c r="A161" s="254"/>
      <c r="B161" s="254"/>
      <c r="C161" s="254"/>
      <c r="D161" s="254"/>
      <c r="E161" s="254"/>
      <c r="F161" s="254"/>
      <c r="G161" s="31"/>
      <c r="H161" s="31"/>
      <c r="I161" s="31"/>
      <c r="J161" s="31"/>
      <c r="K161" s="31"/>
    </row>
  </sheetData>
  <mergeCells count="249">
    <mergeCell ref="B63:C63"/>
    <mergeCell ref="E112:F112"/>
    <mergeCell ref="A1:F1"/>
    <mergeCell ref="A2:F2"/>
    <mergeCell ref="A3:F3"/>
    <mergeCell ref="A4:F4"/>
    <mergeCell ref="A5:F5"/>
    <mergeCell ref="A6:F6"/>
    <mergeCell ref="A7:F7"/>
    <mergeCell ref="E44:F44"/>
    <mergeCell ref="E52:F52"/>
    <mergeCell ref="B49:C49"/>
    <mergeCell ref="E49:F49"/>
    <mergeCell ref="B61:C61"/>
    <mergeCell ref="E87:F87"/>
    <mergeCell ref="B91:C91"/>
    <mergeCell ref="B92:C92"/>
    <mergeCell ref="B93:C93"/>
    <mergeCell ref="B94:C94"/>
    <mergeCell ref="E91:F91"/>
    <mergeCell ref="E92:F92"/>
    <mergeCell ref="E93:F93"/>
    <mergeCell ref="E94:F94"/>
    <mergeCell ref="E82:F82"/>
    <mergeCell ref="B82:C82"/>
    <mergeCell ref="B83:C83"/>
    <mergeCell ref="B84:C84"/>
    <mergeCell ref="B85:C85"/>
    <mergeCell ref="B131:C131"/>
    <mergeCell ref="B132:C132"/>
    <mergeCell ref="E131:F131"/>
    <mergeCell ref="E132:F132"/>
    <mergeCell ref="B107:C107"/>
    <mergeCell ref="B108:C108"/>
    <mergeCell ref="B116:C116"/>
    <mergeCell ref="B112:C112"/>
    <mergeCell ref="B117:C117"/>
    <mergeCell ref="E107:F107"/>
    <mergeCell ref="E108:F108"/>
    <mergeCell ref="A110:F110"/>
    <mergeCell ref="B111:C111"/>
    <mergeCell ref="E111:F111"/>
    <mergeCell ref="B113:C113"/>
    <mergeCell ref="E113:F113"/>
    <mergeCell ref="A129:F129"/>
    <mergeCell ref="B115:C115"/>
    <mergeCell ref="E115:F115"/>
    <mergeCell ref="B120:C120"/>
    <mergeCell ref="B52:C52"/>
    <mergeCell ref="B55:C55"/>
    <mergeCell ref="B56:C56"/>
    <mergeCell ref="B57:C57"/>
    <mergeCell ref="B58:C58"/>
    <mergeCell ref="B60:C60"/>
    <mergeCell ref="E83:F83"/>
    <mergeCell ref="E84:F84"/>
    <mergeCell ref="E85:F85"/>
    <mergeCell ref="E67:F67"/>
    <mergeCell ref="E68:F68"/>
    <mergeCell ref="E69:F69"/>
    <mergeCell ref="E70:F70"/>
    <mergeCell ref="E71:F71"/>
    <mergeCell ref="E72:F72"/>
    <mergeCell ref="E73:F73"/>
    <mergeCell ref="E74:F74"/>
    <mergeCell ref="E75:F75"/>
    <mergeCell ref="E76:F76"/>
    <mergeCell ref="E77:F77"/>
    <mergeCell ref="E78:F78"/>
    <mergeCell ref="E79:F79"/>
    <mergeCell ref="E80:F80"/>
    <mergeCell ref="E81:F81"/>
    <mergeCell ref="B41:C41"/>
    <mergeCell ref="B42:C42"/>
    <mergeCell ref="B43:C43"/>
    <mergeCell ref="E38:F38"/>
    <mergeCell ref="E39:F39"/>
    <mergeCell ref="E40:F40"/>
    <mergeCell ref="E41:F41"/>
    <mergeCell ref="E42:F42"/>
    <mergeCell ref="E43:F43"/>
    <mergeCell ref="E33:F33"/>
    <mergeCell ref="E34:F34"/>
    <mergeCell ref="B38:C38"/>
    <mergeCell ref="B39:C39"/>
    <mergeCell ref="B40:C40"/>
    <mergeCell ref="B35:C35"/>
    <mergeCell ref="E35:F35"/>
    <mergeCell ref="E28:F28"/>
    <mergeCell ref="E29:F29"/>
    <mergeCell ref="E30:F30"/>
    <mergeCell ref="E31:F31"/>
    <mergeCell ref="E32:F32"/>
    <mergeCell ref="B34:C34"/>
    <mergeCell ref="B26:C26"/>
    <mergeCell ref="B27:C27"/>
    <mergeCell ref="B28:C28"/>
    <mergeCell ref="E23:F23"/>
    <mergeCell ref="E24:F24"/>
    <mergeCell ref="E25:F25"/>
    <mergeCell ref="E26:F26"/>
    <mergeCell ref="E27:F27"/>
    <mergeCell ref="E18:F18"/>
    <mergeCell ref="E19:F19"/>
    <mergeCell ref="E20:F20"/>
    <mergeCell ref="E21:F21"/>
    <mergeCell ref="E22:F22"/>
    <mergeCell ref="A9:D9"/>
    <mergeCell ref="E9:F9"/>
    <mergeCell ref="B13:C13"/>
    <mergeCell ref="B14:C14"/>
    <mergeCell ref="B15:C15"/>
    <mergeCell ref="B19:C19"/>
    <mergeCell ref="B20:C20"/>
    <mergeCell ref="B21:C21"/>
    <mergeCell ref="B22:C22"/>
    <mergeCell ref="E14:F14"/>
    <mergeCell ref="E15:F15"/>
    <mergeCell ref="E13:F13"/>
    <mergeCell ref="E16:F16"/>
    <mergeCell ref="E17:F17"/>
    <mergeCell ref="E60:F60"/>
    <mergeCell ref="E61:F61"/>
    <mergeCell ref="E62:F62"/>
    <mergeCell ref="B54:C54"/>
    <mergeCell ref="E54:F54"/>
    <mergeCell ref="E55:F55"/>
    <mergeCell ref="E56:F56"/>
    <mergeCell ref="E57:F57"/>
    <mergeCell ref="E58:F58"/>
    <mergeCell ref="B62:C62"/>
    <mergeCell ref="B51:C51"/>
    <mergeCell ref="E51:F51"/>
    <mergeCell ref="A10:F10"/>
    <mergeCell ref="A11:F11"/>
    <mergeCell ref="B12:C12"/>
    <mergeCell ref="E12:F12"/>
    <mergeCell ref="B37:C37"/>
    <mergeCell ref="E37:F37"/>
    <mergeCell ref="B44:C44"/>
    <mergeCell ref="B16:C16"/>
    <mergeCell ref="B17:C17"/>
    <mergeCell ref="B18:C18"/>
    <mergeCell ref="B29:C29"/>
    <mergeCell ref="B46:C46"/>
    <mergeCell ref="E46:F46"/>
    <mergeCell ref="B48:C48"/>
    <mergeCell ref="E48:F48"/>
    <mergeCell ref="B30:C30"/>
    <mergeCell ref="B31:C31"/>
    <mergeCell ref="B32:C32"/>
    <mergeCell ref="B33:C33"/>
    <mergeCell ref="B23:C23"/>
    <mergeCell ref="B24:C24"/>
    <mergeCell ref="B25:C25"/>
    <mergeCell ref="E63:F63"/>
    <mergeCell ref="A65:F65"/>
    <mergeCell ref="B66:C66"/>
    <mergeCell ref="E66:F66"/>
    <mergeCell ref="B90:C90"/>
    <mergeCell ref="E90:F90"/>
    <mergeCell ref="B67:C67"/>
    <mergeCell ref="B68:C68"/>
    <mergeCell ref="B69:C69"/>
    <mergeCell ref="B70:C70"/>
    <mergeCell ref="B71:C71"/>
    <mergeCell ref="B72:C72"/>
    <mergeCell ref="B73:C73"/>
    <mergeCell ref="B74:C74"/>
    <mergeCell ref="B75:C75"/>
    <mergeCell ref="B76:C76"/>
    <mergeCell ref="B86:C86"/>
    <mergeCell ref="B77:C77"/>
    <mergeCell ref="B78:C78"/>
    <mergeCell ref="B79:C79"/>
    <mergeCell ref="B80:C80"/>
    <mergeCell ref="B81:C81"/>
    <mergeCell ref="E86:F86"/>
    <mergeCell ref="B87:C87"/>
    <mergeCell ref="B97:C97"/>
    <mergeCell ref="E97:F97"/>
    <mergeCell ref="B99:C99"/>
    <mergeCell ref="E99:F99"/>
    <mergeCell ref="B95:C95"/>
    <mergeCell ref="B96:C96"/>
    <mergeCell ref="E95:F95"/>
    <mergeCell ref="E96:F96"/>
    <mergeCell ref="B102:C102"/>
    <mergeCell ref="B103:C103"/>
    <mergeCell ref="E102:F102"/>
    <mergeCell ref="E103:F103"/>
    <mergeCell ref="B106:C106"/>
    <mergeCell ref="B101:C101"/>
    <mergeCell ref="E101:F101"/>
    <mergeCell ref="B105:C105"/>
    <mergeCell ref="E105:F105"/>
    <mergeCell ref="E106:F106"/>
    <mergeCell ref="B119:C119"/>
    <mergeCell ref="E116:F116"/>
    <mergeCell ref="E117:F117"/>
    <mergeCell ref="E118:F118"/>
    <mergeCell ref="E119:F119"/>
    <mergeCell ref="B125:C125"/>
    <mergeCell ref="B126:C126"/>
    <mergeCell ref="B127:C127"/>
    <mergeCell ref="B124:C124"/>
    <mergeCell ref="E124:F124"/>
    <mergeCell ref="E125:F125"/>
    <mergeCell ref="E126:F126"/>
    <mergeCell ref="E127:F127"/>
    <mergeCell ref="E120:F120"/>
    <mergeCell ref="B122:C122"/>
    <mergeCell ref="E122:F122"/>
    <mergeCell ref="B118:C118"/>
    <mergeCell ref="A144:F144"/>
    <mergeCell ref="B130:C130"/>
    <mergeCell ref="E130:F130"/>
    <mergeCell ref="B133:C133"/>
    <mergeCell ref="E133:F133"/>
    <mergeCell ref="B135:C135"/>
    <mergeCell ref="E135:F135"/>
    <mergeCell ref="B136:C136"/>
    <mergeCell ref="B137:C137"/>
    <mergeCell ref="B138:C138"/>
    <mergeCell ref="E136:F136"/>
    <mergeCell ref="E137:F137"/>
    <mergeCell ref="E138:F138"/>
    <mergeCell ref="B139:C139"/>
    <mergeCell ref="E139:F139"/>
    <mergeCell ref="B141:C141"/>
    <mergeCell ref="E141:F141"/>
    <mergeCell ref="A143:F143"/>
    <mergeCell ref="A158:F158"/>
    <mergeCell ref="A160:F160"/>
    <mergeCell ref="A161:F161"/>
    <mergeCell ref="A145:F145"/>
    <mergeCell ref="A146:A147"/>
    <mergeCell ref="E146:F146"/>
    <mergeCell ref="E147:F147"/>
    <mergeCell ref="A152:F152"/>
    <mergeCell ref="A153:A154"/>
    <mergeCell ref="E153:F153"/>
    <mergeCell ref="E154:F154"/>
    <mergeCell ref="E148:F148"/>
    <mergeCell ref="E149:F149"/>
    <mergeCell ref="E150:F150"/>
    <mergeCell ref="E155:F155"/>
    <mergeCell ref="E156:F156"/>
    <mergeCell ref="E157:F157"/>
  </mergeCells>
  <printOptions horizontalCentered="1" verticalCentered="1"/>
  <pageMargins left="0.51181102362204722" right="0.31496062992125984" top="0.78740157480314965" bottom="0.59055118110236227" header="0.31496062992125984" footer="0.31496062992125984"/>
  <pageSetup paperSize="9" scale="69" orientation="landscape" verticalDpi="0" r:id="rId1"/>
  <rowBreaks count="3" manualBreakCount="3">
    <brk id="63" max="16383" man="1"/>
    <brk id="108" max="16383" man="1"/>
    <brk id="142" max="5" man="1"/>
  </rowBreaks>
  <colBreaks count="1" manualBreakCount="1">
    <brk id="6" max="1048575" man="1"/>
  </colBreaks>
  <ignoredErrors>
    <ignoredError sqref="D22 D139 D133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3</vt:i4>
      </vt:variant>
    </vt:vector>
  </HeadingPairs>
  <TitlesOfParts>
    <vt:vector size="6" baseType="lpstr">
      <vt:lpstr>DEMONSTRATIVO - IV</vt:lpstr>
      <vt:lpstr>DEMONSTRTATIVO - V</vt:lpstr>
      <vt:lpstr>DEMONSTRATIVO VI</vt:lpstr>
      <vt:lpstr>'DEMONSTRATIVO - IV'!Area_de_impressao</vt:lpstr>
      <vt:lpstr>'DEMONSTRATIVO VI'!Area_de_impressao</vt:lpstr>
      <vt:lpstr>'DEMONSTRTATIVO - V'!Area_de_impressao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Moro</dc:creator>
  <cp:lastModifiedBy>Raquel Ribeiro Prado</cp:lastModifiedBy>
  <cp:lastPrinted>2022-04-26T12:29:20Z</cp:lastPrinted>
  <dcterms:created xsi:type="dcterms:W3CDTF">2014-04-08T10:43:59Z</dcterms:created>
  <dcterms:modified xsi:type="dcterms:W3CDTF">2022-07-01T14:25:00Z</dcterms:modified>
</cp:coreProperties>
</file>